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3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6540" tabRatio="903" activeTab="0"/>
  </bookViews>
  <sheets>
    <sheet name="Application" sheetId="1" r:id="rId1"/>
    <sheet name="Checklist" sheetId="2" r:id="rId2"/>
    <sheet name="Exhibit A" sheetId="3" r:id="rId3"/>
    <sheet name="Exhibit B (CHDO Cert)" sheetId="4" r:id="rId4"/>
    <sheet name="Exhibit C" sheetId="5" r:id="rId5"/>
    <sheet name="Exhibit D" sheetId="6" r:id="rId6"/>
    <sheet name="Exhibit E" sheetId="7" r:id="rId7"/>
    <sheet name="Exhibit F" sheetId="8" r:id="rId8"/>
    <sheet name="Exhibit G" sheetId="9" r:id="rId9"/>
    <sheet name="Development Budget" sheetId="10" r:id="rId10"/>
    <sheet name="Assumptions &amp; Input data" sheetId="11" r:id="rId11"/>
    <sheet name="Underwriting Summary" sheetId="12" r:id="rId12"/>
    <sheet name="Construction Cost" sheetId="13" r:id="rId13"/>
    <sheet name="Operating Proforma 1st Yr" sheetId="14" r:id="rId14"/>
    <sheet name="Operating Proforma 2-7th Yr." sheetId="15" r:id="rId15"/>
    <sheet name="30 Yr Proforma" sheetId="16" r:id="rId16"/>
  </sheets>
  <definedNames>
    <definedName name="Check11" localSheetId="8">'Exhibit G'!#REF!</definedName>
    <definedName name="Check2" localSheetId="8">'Exhibit G'!#REF!</definedName>
    <definedName name="Check3" localSheetId="8">'Exhibit G'!#REF!</definedName>
    <definedName name="Check4" localSheetId="8">'Exhibit G'!#REF!</definedName>
    <definedName name="Check5" localSheetId="8">'Exhibit G'!#REF!</definedName>
    <definedName name="Check6" localSheetId="8">'Exhibit G'!#REF!</definedName>
    <definedName name="Check7" localSheetId="8">'Exhibit G'!#REF!</definedName>
    <definedName name="Check8" localSheetId="8">'Exhibit G'!#REF!</definedName>
    <definedName name="Check9" localSheetId="8">'Exhibit G'!#REF!</definedName>
    <definedName name="Text1172" localSheetId="5">'Exhibit D'!$B$16</definedName>
    <definedName name="Text1174" localSheetId="5">'Exhibit D'!$B$17</definedName>
    <definedName name="Text1176" localSheetId="5">'Exhibit D'!$B$18</definedName>
    <definedName name="Text1178" localSheetId="5">'Exhibit D'!$B$19</definedName>
    <definedName name="Text1180" localSheetId="5">'Exhibit D'!$B$20</definedName>
    <definedName name="Text1182" localSheetId="5">'Exhibit D'!$B$21</definedName>
    <definedName name="Text1184" localSheetId="5">'Exhibit D'!$B$22</definedName>
    <definedName name="Text1190" localSheetId="5">'Exhibit D'!$A$20</definedName>
    <definedName name="Text1191" localSheetId="5">'Exhibit D'!$A$21</definedName>
    <definedName name="Text1192" localSheetId="5">'Exhibit D'!$A$22</definedName>
    <definedName name="Text1193" localSheetId="5">'Exhibit D'!$A$23</definedName>
    <definedName name="Text1194" localSheetId="5">'Exhibit D'!$A$24</definedName>
    <definedName name="Text1195" localSheetId="5">'Exhibit D'!$A$25</definedName>
    <definedName name="Text1196" localSheetId="5">'Exhibit D'!$A$26</definedName>
    <definedName name="Text1197" localSheetId="5">'Exhibit D'!$A$27</definedName>
    <definedName name="Text1198" localSheetId="5">'Exhibit D'!$A$28</definedName>
    <definedName name="Text1199" localSheetId="5">'Exhibit D'!$A$29</definedName>
    <definedName name="Text1200" localSheetId="5">'Exhibit D'!$A$30</definedName>
    <definedName name="Text1201" localSheetId="5">'Exhibit D'!$A$31</definedName>
    <definedName name="Text1202" localSheetId="5">'Exhibit D'!$A$32</definedName>
    <definedName name="Text1203" localSheetId="5">'Exhibit D'!$A$33</definedName>
    <definedName name="Text1204" localSheetId="5">'Exhibit D'!$A$34</definedName>
    <definedName name="Text1205" localSheetId="5">'Exhibit D'!$A$35</definedName>
    <definedName name="Text1206" localSheetId="5">'Exhibit D'!$A$36</definedName>
    <definedName name="Text1207" localSheetId="5">'Exhibit D'!$A$37</definedName>
    <definedName name="Text1208" localSheetId="5">'Exhibit D'!$A$38</definedName>
    <definedName name="Text1209" localSheetId="5">'Exhibit D'!$A$39</definedName>
    <definedName name="Text1210" localSheetId="5">'Exhibit D'!$A$43</definedName>
    <definedName name="Text1211" localSheetId="5">'Exhibit D'!$A$42</definedName>
    <definedName name="Text1212" localSheetId="5">'Exhibit D'!$A$40</definedName>
    <definedName name="Text1213" localSheetId="5">'Exhibit D'!$D$16</definedName>
    <definedName name="Text1214" localSheetId="5">'Exhibit D'!$D$17</definedName>
    <definedName name="Text1215" localSheetId="5">'Exhibit D'!$D$18</definedName>
    <definedName name="Text1216" localSheetId="5">'Exhibit D'!$D$19</definedName>
    <definedName name="Text1217" localSheetId="5">'Exhibit D'!$D$20</definedName>
    <definedName name="Text1218" localSheetId="5">'Exhibit D'!$D$21</definedName>
    <definedName name="Text1219" localSheetId="5">'Exhibit D'!$D$22</definedName>
    <definedName name="Text1220" localSheetId="5">'Exhibit D'!$D$23</definedName>
    <definedName name="Text1221" localSheetId="5">'Exhibit D'!$D$24</definedName>
    <definedName name="Text1222" localSheetId="5">'Exhibit D'!$D$25</definedName>
    <definedName name="Text1223" localSheetId="5">'Exhibit D'!$D$26</definedName>
    <definedName name="Text1224" localSheetId="5">'Exhibit D'!$D$27</definedName>
    <definedName name="Text1225" localSheetId="5">'Exhibit D'!$D$28</definedName>
    <definedName name="Text1226" localSheetId="5">'Exhibit D'!$D$29</definedName>
    <definedName name="Text1227" localSheetId="5">'Exhibit D'!$D$30</definedName>
    <definedName name="Text1228" localSheetId="5">'Exhibit D'!$D$31</definedName>
    <definedName name="Text1229" localSheetId="5">'Exhibit D'!$D$32</definedName>
    <definedName name="Text1230" localSheetId="5">'Exhibit D'!$D$33</definedName>
    <definedName name="Text1231" localSheetId="5">'Exhibit D'!$D$34</definedName>
    <definedName name="Text1232" localSheetId="5">'Exhibit D'!$D$35</definedName>
    <definedName name="Text1233" localSheetId="5">'Exhibit D'!$D$36</definedName>
    <definedName name="Text1234" localSheetId="5">'Exhibit D'!$D$37</definedName>
    <definedName name="Text1235" localSheetId="5">'Exhibit D'!$D$38</definedName>
    <definedName name="Text1236" localSheetId="5">'Exhibit D'!$D$39</definedName>
    <definedName name="Text1237" localSheetId="5">'Exhibit D'!$D$40</definedName>
    <definedName name="Text1238" localSheetId="5">'Exhibit D'!$D$42</definedName>
    <definedName name="Text1239" localSheetId="5">'Exhibit D'!$D$43</definedName>
    <definedName name="Text1240" localSheetId="5">'Exhibit D'!$E$16</definedName>
    <definedName name="Text1241" localSheetId="5">'Exhibit D'!$E$17</definedName>
    <definedName name="Text1242" localSheetId="5">'Exhibit D'!$E$18</definedName>
    <definedName name="Text1243" localSheetId="5">'Exhibit D'!$E$19</definedName>
    <definedName name="Text1244" localSheetId="5">'Exhibit D'!$E$20</definedName>
    <definedName name="Text1245" localSheetId="5">'Exhibit D'!$E$21</definedName>
    <definedName name="Text1246" localSheetId="5">'Exhibit D'!$E$22</definedName>
    <definedName name="Text1247" localSheetId="5">'Exhibit D'!$E$23</definedName>
    <definedName name="Text1248" localSheetId="5">'Exhibit D'!$E$24</definedName>
    <definedName name="Text1249" localSheetId="5">'Exhibit D'!$E$25</definedName>
    <definedName name="Text1250" localSheetId="5">'Exhibit D'!$E$26</definedName>
    <definedName name="Text1251" localSheetId="5">'Exhibit D'!$E$27</definedName>
    <definedName name="Text1252" localSheetId="5">'Exhibit D'!$E$28</definedName>
    <definedName name="Text1253" localSheetId="5">'Exhibit D'!$E$29</definedName>
    <definedName name="Text1254" localSheetId="5">'Exhibit D'!$E$30</definedName>
    <definedName name="Text1255" localSheetId="5">'Exhibit D'!$E$31</definedName>
    <definedName name="Text1256" localSheetId="5">'Exhibit D'!$E$32</definedName>
    <definedName name="Text1257" localSheetId="5">'Exhibit D'!$E$33</definedName>
    <definedName name="Text1258" localSheetId="5">'Exhibit D'!$E$34</definedName>
    <definedName name="Text1259" localSheetId="5">'Exhibit D'!$E$35</definedName>
    <definedName name="Text1260" localSheetId="5">'Exhibit D'!$E$36</definedName>
    <definedName name="Text1261" localSheetId="5">'Exhibit D'!$E$37</definedName>
    <definedName name="Text1262" localSheetId="5">'Exhibit D'!$E$38</definedName>
    <definedName name="Text1263" localSheetId="5">'Exhibit D'!$E$43</definedName>
    <definedName name="Text1264" localSheetId="5">'Exhibit D'!$E$42</definedName>
    <definedName name="Text1265" localSheetId="5">'Exhibit D'!$E$40</definedName>
    <definedName name="Text1266" localSheetId="5">'Exhibit D'!$E$39</definedName>
    <definedName name="Text1267" localSheetId="5">'Exhibit D'!$F$16</definedName>
    <definedName name="Text1268" localSheetId="5">'Exhibit D'!$F$17</definedName>
    <definedName name="Text1269" localSheetId="5">'Exhibit D'!$F$18</definedName>
    <definedName name="Text1270" localSheetId="5">'Exhibit D'!$F$19</definedName>
    <definedName name="Text1271" localSheetId="5">'Exhibit D'!$F$20</definedName>
    <definedName name="Text1272" localSheetId="5">'Exhibit D'!$F$22</definedName>
    <definedName name="Text1273" localSheetId="5">'Exhibit D'!$F$23</definedName>
    <definedName name="Text1274" localSheetId="5">'Exhibit D'!$F$24</definedName>
    <definedName name="Text1275" localSheetId="5">'Exhibit D'!$F$25</definedName>
    <definedName name="Text1276" localSheetId="5">'Exhibit D'!$F$26</definedName>
    <definedName name="Text1277" localSheetId="5">'Exhibit D'!$F$27</definedName>
    <definedName name="Text1278" localSheetId="5">'Exhibit D'!$F$28</definedName>
    <definedName name="Text1279" localSheetId="5">'Exhibit D'!$F$29</definedName>
    <definedName name="Text1280" localSheetId="5">'Exhibit D'!$H$29</definedName>
    <definedName name="Text1281" localSheetId="5">'Exhibit D'!$H$28</definedName>
    <definedName name="Text1282" localSheetId="5">'Exhibit D'!$H$27</definedName>
    <definedName name="Text1283" localSheetId="5">'Exhibit D'!$H$26</definedName>
    <definedName name="Text1284" localSheetId="5">'Exhibit D'!$H$25</definedName>
    <definedName name="Text1285" localSheetId="5">'Exhibit D'!$H$24</definedName>
    <definedName name="Text1286" localSheetId="5">'Exhibit D'!$H$23</definedName>
    <definedName name="Text1287" localSheetId="5">'Exhibit D'!$H$22</definedName>
    <definedName name="Text1288" localSheetId="5">'Exhibit D'!$H$16</definedName>
    <definedName name="Text1289" localSheetId="5">'Exhibit D'!$H$17</definedName>
    <definedName name="Text1290" localSheetId="5">'Exhibit D'!$H$18</definedName>
    <definedName name="Text1291" localSheetId="5">'Exhibit D'!$H$19</definedName>
    <definedName name="Text1292" localSheetId="5">'Exhibit D'!$H$20</definedName>
    <definedName name="Text1293" localSheetId="5">'Exhibit D'!$H$30</definedName>
    <definedName name="Text1294" localSheetId="5">'Exhibit D'!$H$31</definedName>
    <definedName name="Text1295" localSheetId="5">'Exhibit D'!$H$32</definedName>
    <definedName name="Text1296" localSheetId="5">'Exhibit D'!$H$33</definedName>
    <definedName name="Text1297" localSheetId="5">'Exhibit D'!$H$34</definedName>
    <definedName name="Text1298" localSheetId="5">'Exhibit D'!$F$30</definedName>
    <definedName name="Text1299" localSheetId="5">'Exhibit D'!$F$31</definedName>
    <definedName name="Text1300" localSheetId="5">'Exhibit D'!$F$32</definedName>
    <definedName name="Text1301" localSheetId="5">'Exhibit D'!$F$33</definedName>
    <definedName name="Text1302" localSheetId="5">'Exhibit D'!$F$34</definedName>
    <definedName name="Text1303" localSheetId="5">'Exhibit D'!$F$36</definedName>
    <definedName name="Text1304" localSheetId="5">'Exhibit D'!$F$37</definedName>
    <definedName name="Text1305" localSheetId="5">'Exhibit D'!$F$38</definedName>
    <definedName name="Text1306" localSheetId="5">'Exhibit D'!$F$39</definedName>
    <definedName name="Text1307" localSheetId="5">'Exhibit D'!$F$40</definedName>
    <definedName name="Text1308" localSheetId="5">'Exhibit D'!$F$42</definedName>
    <definedName name="Text1309" localSheetId="5">'Exhibit D'!$F$43</definedName>
    <definedName name="Text1310" localSheetId="5">'Exhibit D'!$H$43</definedName>
    <definedName name="Text1311" localSheetId="5">'Exhibit D'!$H$42</definedName>
    <definedName name="Text1312" localSheetId="5">'Exhibit D'!$H$40</definedName>
    <definedName name="Text1313" localSheetId="5">'Exhibit D'!$H$39</definedName>
    <definedName name="Text1314" localSheetId="5">'Exhibit D'!$H$38</definedName>
    <definedName name="Text1315" localSheetId="5">'Exhibit D'!$H$37</definedName>
    <definedName name="Text1316" localSheetId="5">'Exhibit D'!$H$36</definedName>
    <definedName name="Text1324" localSheetId="5">'Exhibit D'!$B$24</definedName>
    <definedName name="Text1325" localSheetId="5">'Exhibit D'!$B$25</definedName>
    <definedName name="Text1326" localSheetId="5">'Exhibit D'!$B$26</definedName>
    <definedName name="Text1327" localSheetId="5">'Exhibit D'!$B$27</definedName>
    <definedName name="Text1328" localSheetId="5">'Exhibit D'!$B$28</definedName>
    <definedName name="Text1329" localSheetId="5">'Exhibit D'!$B$29</definedName>
    <definedName name="Text1330" localSheetId="5">'Exhibit D'!$C$38</definedName>
    <definedName name="Text1331" localSheetId="5">'Exhibit D'!$C$39</definedName>
    <definedName name="Text1332" localSheetId="5">'Exhibit D'!$C$40</definedName>
    <definedName name="Text1333" localSheetId="5">'Exhibit D'!$C$42</definedName>
    <definedName name="Text1334" localSheetId="5">'Exhibit D'!$C$43</definedName>
    <definedName name="Text1335" localSheetId="5">'Exhibit D'!$A$14</definedName>
    <definedName name="Text1336" localSheetId="5">'Exhibit D'!$F$6</definedName>
    <definedName name="Text1337" localSheetId="5">'Exhibit D'!$F$8</definedName>
    <definedName name="Text1338" localSheetId="5">'Exhibit D'!$F$9</definedName>
    <definedName name="Text1339" localSheetId="5">'Exhibit D'!$F$10</definedName>
    <definedName name="Text1340" localSheetId="5">'Exhibit D'!$F$12</definedName>
    <definedName name="Text1341" localSheetId="5">'Exhibit D'!$F$14</definedName>
    <definedName name="Text1342" localSheetId="5">'Exhibit D'!$H$6</definedName>
  </definedNames>
  <calcPr fullCalcOnLoad="1"/>
</workbook>
</file>

<file path=xl/comments10.xml><?xml version="1.0" encoding="utf-8"?>
<comments xmlns="http://schemas.openxmlformats.org/spreadsheetml/2006/main">
  <authors>
    <author/>
  </authors>
  <commentList>
    <comment ref="E1" authorId="0">
      <text>
        <r>
          <rPr>
            <sz val="10"/>
            <color indexed="8"/>
            <rFont val="Arial"/>
            <family val="0"/>
          </rPr>
          <t>Only fill in the orange shaded area only.</t>
        </r>
      </text>
    </comment>
    <comment ref="B9" authorId="0">
      <text>
        <r>
          <rPr>
            <sz val="10"/>
            <color indexed="8"/>
            <rFont val="Arial"/>
            <family val="0"/>
          </rPr>
          <t>EDA:
Do not fill in the blue colored area. Only fill in in the orange shaded areas.</t>
        </r>
      </text>
    </comment>
  </commentList>
</comments>
</file>

<file path=xl/comments11.xml><?xml version="1.0" encoding="utf-8"?>
<comments xmlns="http://schemas.openxmlformats.org/spreadsheetml/2006/main">
  <authors>
    <author/>
  </authors>
  <commentList>
    <comment ref="A20" authorId="0">
      <text>
        <r>
          <rPr>
            <sz val="10"/>
            <color indexed="8"/>
            <rFont val="Arial"/>
            <family val="0"/>
          </rPr>
          <t>Break out unit sizes by varying affordability levels and manager's units.</t>
        </r>
      </text>
    </comment>
    <comment ref="A35" authorId="0">
      <text>
        <r>
          <rPr>
            <sz val="10"/>
            <color indexed="8"/>
            <rFont val="Arial"/>
            <family val="0"/>
          </rPr>
          <t>This space is limited to on-site manager unit only.</t>
        </r>
      </text>
    </comment>
    <comment ref="A34" authorId="0">
      <text>
        <r>
          <rPr>
            <sz val="10"/>
            <color indexed="8"/>
            <rFont val="Arial"/>
            <family val="0"/>
          </rPr>
          <t>This is limited to on-site Manager unit only.</t>
        </r>
      </text>
    </comment>
  </commentList>
</comments>
</file>

<file path=xl/comments13.xml><?xml version="1.0" encoding="utf-8"?>
<comments xmlns="http://schemas.openxmlformats.org/spreadsheetml/2006/main">
  <authors>
    <author/>
  </authors>
  <commentList>
    <comment ref="C10" authorId="0">
      <text>
        <r>
          <rPr>
            <sz val="10"/>
            <color indexed="8"/>
            <rFont val="Arial"/>
            <family val="0"/>
          </rPr>
          <t>Only insert the orange shaded area only.</t>
        </r>
      </text>
    </comment>
  </commentList>
</comments>
</file>

<file path=xl/sharedStrings.xml><?xml version="1.0" encoding="utf-8"?>
<sst xmlns="http://schemas.openxmlformats.org/spreadsheetml/2006/main" count="2148" uniqueCount="1103">
  <si>
    <r>
      <t xml:space="preserve">Financial Statements. </t>
    </r>
    <r>
      <rPr>
        <sz val="11"/>
        <rFont val="Times New Roman"/>
        <family val="1"/>
      </rPr>
      <t>Unless the Applicant is a public agency, attach audited financial statements or un-audited financial statements for the past two years. Please include and label this information as</t>
    </r>
    <r>
      <rPr>
        <b/>
        <sz val="11"/>
        <rFont val="Times New Roman"/>
        <family val="1"/>
      </rPr>
      <t xml:space="preserve"> </t>
    </r>
    <r>
      <rPr>
        <b/>
        <sz val="11"/>
        <color indexed="12"/>
        <rFont val="Times New Roman"/>
        <family val="1"/>
      </rPr>
      <t>Attachment 3 - “Financial Statements for the Past Two Years.”</t>
    </r>
  </si>
  <si>
    <r>
      <t>Documentation of the legal status of the entity applying for HOME funds.</t>
    </r>
    <r>
      <rPr>
        <sz val="11"/>
        <rFont val="Times New Roman"/>
        <family val="1"/>
      </rPr>
      <t xml:space="preserve"> If the Applicant is a Corporation, attach the Certification from the Secretary of State indicating the complete name of the Corporation and date of incorporation, Articles of Incorporation, By-laws, and a list of current members of the Board of Directors, their addresses, affiliations, and phone numbers. For Partnerships, provide a copy of the partnership agreement, a list of current partners, their addresses, affiliations, and phone numbers. If a Limited Partnership will be formed for this project, please describe partners. Please include and label this information as </t>
    </r>
    <r>
      <rPr>
        <b/>
        <sz val="11"/>
        <color indexed="12"/>
        <rFont val="Times New Roman"/>
        <family val="1"/>
      </rPr>
      <t>Attachment 2 - “Corporation/Partnership Documentation.”</t>
    </r>
    <r>
      <rPr>
        <sz val="11"/>
        <color indexed="12"/>
        <rFont val="Times New Roman"/>
        <family val="1"/>
      </rPr>
      <t xml:space="preserve"> For Non-profit, attach Exhibit B.</t>
    </r>
  </si>
  <si>
    <r>
      <t xml:space="preserve">(CHDO's) Fifteen percent (15%) of the annual federal allocation of HOME funds to Riverside County will be specifically reserved for CHDO’s to carry out any eligible HOME development activity in housing which they develop, own or sponsor. If the applicant is a CHDO or wishes to certify or re-certify the non-profit as a CHDO, please complete Exhibit B, check the appropriate boxes and attach supporting documentation and label as </t>
    </r>
    <r>
      <rPr>
        <b/>
        <sz val="11"/>
        <color indexed="12"/>
        <rFont val="Times New Roman"/>
        <family val="1"/>
      </rPr>
      <t>Attachment 1 - “CHDO Documentation And Financials.”</t>
    </r>
    <r>
      <rPr>
        <sz val="11"/>
        <rFont val="Times New Roman"/>
        <family val="1"/>
      </rPr>
      <t xml:space="preserve"> Prior CHDO certification by EDA must also re-certify.</t>
    </r>
  </si>
  <si>
    <t>Total number of units proposed:</t>
  </si>
  <si>
    <t>Housing Type:</t>
  </si>
  <si>
    <t>The type of permanent housing to be constructed or preserved is:</t>
  </si>
  <si>
    <t>(Please select all applicable.)</t>
  </si>
  <si>
    <t>Self-Help/Housing Cooperative</t>
  </si>
  <si>
    <t>Single Family Home</t>
  </si>
  <si>
    <t>One or Two Story Garden</t>
  </si>
  <si>
    <t>Detached 2, 3, or 4 Family</t>
  </si>
  <si>
    <t>Two or More Story with an Elevator</t>
  </si>
  <si>
    <t># of Stories:</t>
  </si>
  <si>
    <t xml:space="preserve">Single Room Occupancy </t>
  </si>
  <si>
    <t>Minimum Age:</t>
  </si>
  <si>
    <t>Manufactured Housing</t>
  </si>
  <si>
    <t>Condominium</t>
  </si>
  <si>
    <t>Other:</t>
  </si>
  <si>
    <t xml:space="preserve">D.                </t>
  </si>
  <si>
    <t>Unit Type</t>
  </si>
  <si>
    <t>Average Size (sq.ft.)</t>
  </si>
  <si>
    <t>Maximum Rent
(per unit)</t>
  </si>
  <si>
    <t>Maximum Income of Tenant and % of Median Income</t>
  </si>
  <si>
    <t>0 BR</t>
  </si>
  <si>
    <t>1 BR</t>
  </si>
  <si>
    <t>2 BR</t>
  </si>
  <si>
    <t>3 BR</t>
  </si>
  <si>
    <t>4 BR</t>
  </si>
  <si>
    <t>SECTION III</t>
  </si>
  <si>
    <t>APPLICANT CERTIFICATION AND COMMITMENT OF RESPONSIBILITY</t>
  </si>
  <si>
    <t>(applicant name)</t>
  </si>
  <si>
    <t>Signature</t>
  </si>
  <si>
    <t>Date</t>
  </si>
  <si>
    <t>Typed or Printed Name</t>
  </si>
  <si>
    <t>Typed or Printed Title</t>
  </si>
  <si>
    <t>Please submit the following with all applications:</t>
  </si>
  <si>
    <t xml:space="preserve">1) </t>
  </si>
  <si>
    <t>A cover letter briefly stating the nature of the proposed project and the type and amount of funding being requested.</t>
  </si>
  <si>
    <t xml:space="preserve">2) </t>
  </si>
  <si>
    <t xml:space="preserve">3) </t>
  </si>
  <si>
    <t>All applicable application attachments, including the Application Checklist.</t>
  </si>
  <si>
    <t>SECTION IV</t>
  </si>
  <si>
    <t>APPLICANT INFORMATION</t>
  </si>
  <si>
    <t>Identify Applicant:</t>
  </si>
  <si>
    <t>Applicant is the current owner and will retain ownership.</t>
  </si>
  <si>
    <t>Applicant will be or is a general partner in the to be formed or formed final ownership entity.</t>
  </si>
  <si>
    <t>Applicant is the project developer and will be part of the final ownership entity for the project.</t>
  </si>
  <si>
    <t>Legal Status of Applicant</t>
  </si>
  <si>
    <t>General Partnership</t>
  </si>
  <si>
    <t>Nonprofit Organization</t>
  </si>
  <si>
    <t>Corporation</t>
  </si>
  <si>
    <t>Limited Partnership</t>
  </si>
  <si>
    <t>Joint Venture</t>
  </si>
  <si>
    <t>Local Government</t>
  </si>
  <si>
    <t>Other</t>
  </si>
  <si>
    <t>C.</t>
  </si>
  <si>
    <t>Status of Ownership Entity</t>
  </si>
  <si>
    <t>Currently exists</t>
  </si>
  <si>
    <t>To be formed. Estimated date:</t>
  </si>
  <si>
    <t>D.</t>
  </si>
  <si>
    <t>Name of General Partner(s) or Principal Owner(s)</t>
  </si>
  <si>
    <t>Nonprofit</t>
  </si>
  <si>
    <t>For profit</t>
  </si>
  <si>
    <t>E.</t>
  </si>
  <si>
    <t>General Partner(s) or Principal Owner(s) Type</t>
  </si>
  <si>
    <t>F.</t>
  </si>
  <si>
    <t>G.</t>
  </si>
  <si>
    <t>H.</t>
  </si>
  <si>
    <t>I.</t>
  </si>
  <si>
    <t>J.</t>
  </si>
  <si>
    <t>K.</t>
  </si>
  <si>
    <t>SECTION V</t>
  </si>
  <si>
    <t>THE DEVELOPMENT TEAM</t>
  </si>
  <si>
    <t>Developer:</t>
  </si>
  <si>
    <t>Owner:</t>
  </si>
  <si>
    <t>Architect:</t>
  </si>
  <si>
    <t>General Contractor:</t>
  </si>
  <si>
    <t>Property Management Company</t>
  </si>
  <si>
    <t>SECTION VI</t>
  </si>
  <si>
    <t>HOUSING NEED AND DEMAND</t>
  </si>
  <si>
    <t>Census Place:</t>
  </si>
  <si>
    <t>% of families at or below the poverty level:</t>
  </si>
  <si>
    <t>%</t>
  </si>
  <si>
    <t xml:space="preserve">(Source: http://factfinder.census.gov) </t>
  </si>
  <si>
    <t>% of RENTER households in the Very Low-Income group:</t>
  </si>
  <si>
    <t>(Source: http://socds.huduser.org)</t>
  </si>
  <si>
    <t>Home Investment Partnerships (HOME) Program</t>
  </si>
  <si>
    <t>HOME Funds Applications</t>
  </si>
  <si>
    <t>APPLICATION FOR HOME FUNDS and CHDO CERTIFICATION (Exhibit B)</t>
  </si>
  <si>
    <t>Riverside County Economic Development Agency</t>
  </si>
  <si>
    <t>NOTE: ONLY the Riverside County Board of Supervisors can commit HOME funds.</t>
  </si>
  <si>
    <t>City</t>
  </si>
  <si>
    <t>Community Housing Development Organization (CHDO)</t>
  </si>
  <si>
    <t>Activities and Amount of HOME funds applying for:</t>
  </si>
  <si>
    <t>(include resident manager's unit)</t>
  </si>
  <si>
    <t>Number of HOME-Assisted Units:</t>
  </si>
  <si>
    <t>Total number of units to be constructed. (listed in Section II-B)</t>
  </si>
  <si>
    <t>Total number of restricted HOME-Assisted units.</t>
  </si>
  <si>
    <t>No. of HOME-Assisted Units</t>
  </si>
  <si>
    <t xml:space="preserve">As the official designated by the governing body, I hereby certify that if approved by the Agency for a HOME funding allocation,  </t>
  </si>
  <si>
    <t>assumes the responsibilities specified in the HOME regulations and certifies that:</t>
  </si>
  <si>
    <t>A Resolution authorizing this application, unless the Applicant is an Individual. (Please see Exhibit "C" for sample)</t>
  </si>
  <si>
    <t>COMMUNITY HOUSING DEVELOPMENT ORGANIZATIONS</t>
  </si>
  <si>
    <t>Applicant os the project developer and will not be part of the final ownership entity for the project.</t>
  </si>
  <si>
    <r>
      <t xml:space="preserve">Census Information. </t>
    </r>
    <r>
      <rPr>
        <sz val="11"/>
        <rFont val="Times New Roman"/>
        <family val="1"/>
      </rPr>
      <t>Provide the information requested below as reported in the most recent U.S. Census.</t>
    </r>
  </si>
  <si>
    <t>Entered from pg. 1</t>
  </si>
  <si>
    <t>Total number of units that will be HOME-Assisted Units</t>
  </si>
  <si>
    <t>Total number of units that will be restricted for low income other than HOME-assisted units</t>
  </si>
  <si>
    <t xml:space="preserve">Total square footage of HOME units </t>
  </si>
  <si>
    <t>What is the land use designation for the site and surrounding neighborhood contained within the local jurisdiction’s general plan?</t>
  </si>
  <si>
    <t>What are the uses of immediately adjacent properties?</t>
  </si>
  <si>
    <t>(Applicant is encouraged to complete both Phase One Environmental Site Assessment &amp; Phase One Archaeological/Cultural Resources Assessment Survey prior to submitting application.)</t>
  </si>
  <si>
    <t>Local Environmental Reviews Completed: (</t>
  </si>
  <si>
    <t>)</t>
  </si>
  <si>
    <t>Occupancy of HOME-restricted Units</t>
  </si>
  <si>
    <r>
      <t xml:space="preserve">Check below and include evidence of site control. Label as </t>
    </r>
    <r>
      <rPr>
        <b/>
        <sz val="11"/>
        <color indexed="12"/>
        <rFont val="Times New Roman"/>
        <family val="1"/>
      </rPr>
      <t>Attachment 23 - "Evidence of Site Control.”</t>
    </r>
  </si>
  <si>
    <t>List Below All Projected Sources Required To Complete Construction</t>
  </si>
  <si>
    <t>List Below All Projected Sources of Funds, Including Grants, Land Donations, deferred fees, owner equity, etc.</t>
  </si>
  <si>
    <t>Permanent Financing continued.</t>
  </si>
  <si>
    <t>Fill out the attached "Supplemental Application" spreadsheet that includes a 30 year proforma. The proforma (project income and expense statement) must include achievable rent levels, market vacancies and operating expenses, and specify assumptions used in calculating the project cash flow to determine the reasonableness of the rate of return on the equity investment. The proforma must also represent, at a minimum, the term of the affordability requirements, but longer if applicable. If funded, project will be subject to an annual Agency monitoring fee of $100.00 per unit. (BREAK OUT UNIT SIZES BY VARYING AFFORDABILITY LEVELS)</t>
  </si>
  <si>
    <t>SECTION XVII</t>
  </si>
  <si>
    <t>SECTION XVIII</t>
  </si>
  <si>
    <t>PROJECT EVALUATION</t>
  </si>
  <si>
    <t>Section 212 (f) of the Cranston-Gonzalez National Affordable Housing Act, as amended, and Section 92.250(b) of the Final Rule for the HOME Investment Partnerships Program require a Participating Jurisdiction (PJ) to certify that prior to the commitment of funds to a project, the PJ will evaluate the project in accordance with the guidelines it adopts for this purpose and will not invest any more HOME funds in combination with other governmental assistance than is necessary to provide affordable housing.</t>
  </si>
  <si>
    <t>In order to assist with this evaluation, please indicate if other governmental assistance has been, or is expected to be, made available to this project, (e.g. Low-Income Housing Tax Credits (LIHTC), federal, state or local public funds, etc):</t>
  </si>
  <si>
    <t>Local Redevelopment Funds</t>
  </si>
  <si>
    <t>AHP</t>
  </si>
  <si>
    <t>% of All public financing including HOME</t>
  </si>
  <si>
    <t>Minimum # HOME units</t>
  </si>
  <si>
    <t>HOME Funds requested</t>
  </si>
  <si>
    <t>% of HOME Funds to TDC</t>
  </si>
  <si>
    <t>CHDO Documentation and Financials</t>
  </si>
  <si>
    <t>CHDO By-Laws</t>
  </si>
  <si>
    <t>CHDO Articles of Corporation</t>
  </si>
  <si>
    <t>CHDO - California Franchise Tax Board Exemption</t>
  </si>
  <si>
    <t>CHDO - Secretary of State of California Certification</t>
  </si>
  <si>
    <t>CHDO - Tenant Participation Plan</t>
  </si>
  <si>
    <t>CHDO - Charter</t>
  </si>
  <si>
    <t>CHDO - IRS Exemption Letters</t>
  </si>
  <si>
    <t>2008 ADJUSTED HOME INCOME LIMITS AND HOME PROGRAM RENTS</t>
  </si>
  <si>
    <t>U.S. DEPARTMENT OF HUD 02/2008</t>
  </si>
  <si>
    <t>STATE:CALIFORNIA - Riverside-San Bernardino-Ontario, CA MSA</t>
  </si>
  <si>
    <t>2008 Adjusted HOME Income Limits</t>
  </si>
  <si>
    <t>PROGRAM</t>
  </si>
  <si>
    <t>1 Person</t>
  </si>
  <si>
    <t>2 Person</t>
  </si>
  <si>
    <t>3 Person</t>
  </si>
  <si>
    <t>4 Person</t>
  </si>
  <si>
    <t>5 Person</t>
  </si>
  <si>
    <t>6 Person</t>
  </si>
  <si>
    <t>7 Person</t>
  </si>
  <si>
    <t>8 Person</t>
  </si>
  <si>
    <t>30% Limits</t>
  </si>
  <si>
    <t>50% Limits Very Low-Inc</t>
  </si>
  <si>
    <t>60% Limits</t>
  </si>
  <si>
    <t>80% Limits Low-Inc</t>
  </si>
  <si>
    <t>U.S. DEPARTMENT OF HUD 04/2008</t>
  </si>
  <si>
    <t>2008 HOME Program Rents</t>
  </si>
  <si>
    <t>EFF</t>
  </si>
  <si>
    <t>1BR</t>
  </si>
  <si>
    <t>2BR</t>
  </si>
  <si>
    <t>3BR</t>
  </si>
  <si>
    <t>4BR</t>
  </si>
  <si>
    <t>5BR</t>
  </si>
  <si>
    <t>6BR</t>
  </si>
  <si>
    <t xml:space="preserve">LOW HOME RENT LIMIT </t>
  </si>
  <si>
    <t xml:space="preserve">HIGH HOME RENT LIMIT </t>
  </si>
  <si>
    <t>2008 Riverside County Cooperating Cities:</t>
  </si>
  <si>
    <t>Banning</t>
  </si>
  <si>
    <t>Beaumont</t>
  </si>
  <si>
    <t>Blythe</t>
  </si>
  <si>
    <t>Canyon Lake</t>
  </si>
  <si>
    <t>Cathedral City</t>
  </si>
  <si>
    <t>Desert Hot Springs</t>
  </si>
  <si>
    <t xml:space="preserve">Indio </t>
  </si>
  <si>
    <t>Lake Elsinore</t>
  </si>
  <si>
    <t>La Quinta</t>
  </si>
  <si>
    <t>Murrieta</t>
  </si>
  <si>
    <t>Norco</t>
  </si>
  <si>
    <t>Perris</t>
  </si>
  <si>
    <t>San Jacinto</t>
  </si>
  <si>
    <t>Temecula</t>
  </si>
  <si>
    <t>EXHIBIT B – CHDO CERTIFICATION</t>
  </si>
  <si>
    <t>Yes, I wish to apply for CHDO certification/Re-certification</t>
  </si>
  <si>
    <t>No, I do not wish to apply for CHDO certification</t>
  </si>
  <si>
    <t>A.  LEGAL STATUS</t>
  </si>
  <si>
    <t>The nonprofit organization is organized under State or Local laws, as evidenced by:</t>
  </si>
  <si>
    <t>Page No.:</t>
  </si>
  <si>
    <t>Paragraph No.:</t>
  </si>
  <si>
    <t>Charter; OR</t>
  </si>
  <si>
    <t>Articles of Incorporation</t>
  </si>
  <si>
    <t>II.</t>
  </si>
  <si>
    <t>No part of its net earnings inure to the benefit of any member, founder, contributor, or individual, as evidenced by:</t>
  </si>
  <si>
    <t>III.</t>
  </si>
  <si>
    <t>Has a tax exemption ruling from the Internal Revenue Service (IRS) under Section 501 (c)(3) or (4) of the Internal Revenue Code of 1986, as evidenced by:</t>
  </si>
  <si>
    <t>a 501 (c) (3) Certificate from the IRS</t>
  </si>
  <si>
    <t>a 501 (c) (4) Certificate from the IRS</t>
  </si>
  <si>
    <t>IV.</t>
  </si>
  <si>
    <t>Has among its purposes the provision of decent housing that is affordable to low-and moderate-income people, as evidenced by a statement in the organization's:</t>
  </si>
  <si>
    <t>Charter;</t>
  </si>
  <si>
    <t>Articles of Incorporation;</t>
  </si>
  <si>
    <t>By-laws; OR</t>
  </si>
  <si>
    <t>Resolution</t>
  </si>
  <si>
    <t>B.   CAPACITY</t>
  </si>
  <si>
    <t>Conforms to the financial accountability standards of 24 CFR 84.21, "Standards for Financial Management Systems,"  as evidenced by:</t>
  </si>
  <si>
    <t>a notarized statement by the President, or CFO of the organization</t>
  </si>
  <si>
    <t>a certification from a Certified Public Accountant; OR</t>
  </si>
  <si>
    <t>a HUD approved audit summary</t>
  </si>
  <si>
    <t>Has a demonstrated capacity for carrying out activities assisted with HOME funds, as evidenced by:</t>
  </si>
  <si>
    <t>resumés and/or statements that describe the experience of key staff members who have successfully completed projects similar to those to be assisted with HOME funds; OR</t>
  </si>
  <si>
    <t>contract(s) with consultant firms or individuals who have housing experience similar to projects to be assisted with HOME funds, to train appropriate key staff of the organization</t>
  </si>
  <si>
    <t>Has a history of serving the community within which housing to be assisted with HOME funds is to be located, as evidenced by:</t>
  </si>
  <si>
    <t>a statement that documents at least one year of experience in serving the community (SEE NOTE BELOW), OR</t>
  </si>
  <si>
    <t>for newly created organizations formed by local churches, service or community organizations, a statement that documents that its parent organization has at least one year experience in serving the community</t>
  </si>
  <si>
    <t>C. ORGANIZATIONAL STRUCTURE</t>
  </si>
  <si>
    <t>Maintains at least one-third of its governing board's membership for residents of low-income neighborhoods, other low-income community residents, or elected   representatives of low-income neighborhood organizations as evidenced by the organization's:</t>
  </si>
  <si>
    <t>Has a maximum of one-third of the governing board consists of representatives of the public sector as evidenced by the organizations’s:</t>
  </si>
  <si>
    <t xml:space="preserve">Provides a formal process for low-income, program beneficiaries to advise the organization in all of its decision regarding the design, sitting, development, and management of all affordable housing projects, as evidenced by: </t>
  </si>
  <si>
    <t>a written statement of operating procedures approved by the governing body</t>
  </si>
  <si>
    <t>Articles of Incorporation; OR</t>
  </si>
  <si>
    <t>By-laws</t>
  </si>
  <si>
    <t>D.   RELATIONSHIP WITH FOR-PROFIT ENTITIES</t>
  </si>
  <si>
    <t>The CHDO is not controlled, nor receives direction from individuals, or entities seeking profit from the organization, as evidenced by:</t>
  </si>
  <si>
    <t>Memorandum of Understanding (MOU)</t>
  </si>
  <si>
    <t xml:space="preserve">A Community Housing Development Organization may be sponsored or created by a for-profit entity, however: </t>
  </si>
  <si>
    <t>(A)</t>
  </si>
  <si>
    <t>the for-profit entity's primary purpose does not include the development or management of housing, as evidenced:</t>
  </si>
  <si>
    <t>in the for-profit organization’s By-Laws:</t>
  </si>
  <si>
    <t>AND</t>
  </si>
  <si>
    <t>(B)</t>
  </si>
  <si>
    <t>the CHDO is free to contract for goods and services from vendor(s)  of its own choosing, as evidenced in the CHDO's:</t>
  </si>
  <si>
    <t>E. GEOGRAPHICAL AREA OF SERVICE</t>
  </si>
  <si>
    <t>Indicate the geographical area for which you wish to be CHDO-certified.  Defined service area is shown in the CHDO’s:</t>
  </si>
  <si>
    <t>Resolution; OR</t>
  </si>
  <si>
    <t>If your current Board composition in Section F(VI), of this Exhibit "B", are from outside of Riverside County, please address how your organization would satisfy Section C.</t>
  </si>
  <si>
    <t>F. OTHER DOCUMENTATIONS</t>
  </si>
  <si>
    <t>Submit a copy of Internal Revenue Service Exemption Letter dated no more than 12 months prior to the date of this Application.</t>
  </si>
  <si>
    <t>% of RENTER households in the 0-30% income group with any housing problem: (cost burden greater than 30% of its income and/or overcrowding and/or without complete kitchen or plumbing facilities)</t>
  </si>
  <si>
    <t xml:space="preserve">4) </t>
  </si>
  <si>
    <t>% of OWNER households in the Very Low-Income group:</t>
  </si>
  <si>
    <t>Current vacancy rates for rental housing in the market area:</t>
  </si>
  <si>
    <t>Current vacancy rates for ownership housing in the market area:</t>
  </si>
  <si>
    <t>Current median rent in the market area:</t>
  </si>
  <si>
    <t>Current median sales price in the market area:</t>
  </si>
  <si>
    <t xml:space="preserve">5) </t>
  </si>
  <si>
    <t>List rent comparables by identifying name &amp; location of comparable project, distance from project, population served, # of units by bedroom size, rent by unit size and project amenities.</t>
  </si>
  <si>
    <t xml:space="preserve">6) </t>
  </si>
  <si>
    <t>Priority One: - Provide homeownership opportunities for first time homebuyers and homeownership for the low and very low income community.</t>
  </si>
  <si>
    <t>Priority Two: - Improve the conditions of substandard housing and improve the conditions of existing housing affordable to low income families.</t>
  </si>
  <si>
    <t>Priority Three: - Address farm worker/migrant farm worker housing needs in Western Riverside County and in the Coachella Valley.</t>
  </si>
  <si>
    <t>Priority Four: - Expand the affordable rental housing stock for low income and special needs households.</t>
  </si>
  <si>
    <t>Priority Five: - Sheltering the homeless.</t>
  </si>
  <si>
    <t>SECTION VII</t>
  </si>
  <si>
    <t>THE PROJECT</t>
  </si>
  <si>
    <t>Type of Project Proposed</t>
  </si>
  <si>
    <t>Rehabilitation</t>
  </si>
  <si>
    <t>Acquisition</t>
  </si>
  <si>
    <t>Acquisition/New Construction</t>
  </si>
  <si>
    <t>Acquisition/Rehabilitation</t>
  </si>
  <si>
    <t>Rehabilitation and Acquisition/Rehabilitation Projects</t>
  </si>
  <si>
    <t>Age of Existing Structures</t>
  </si>
  <si>
    <t>Number of Existing Buildings</t>
  </si>
  <si>
    <t>Number of Occupied Buildings</t>
  </si>
  <si>
    <t>Number of Existing Units</t>
  </si>
  <si>
    <t>Number of Stories</t>
  </si>
  <si>
    <t>Current Use:</t>
  </si>
  <si>
    <t>Site, Land, Building and Unit Information</t>
  </si>
  <si>
    <t>APN(s):</t>
  </si>
  <si>
    <t>Site is in the Unincorporated Area of the County of Riverside.</t>
  </si>
  <si>
    <t xml:space="preserve"> (click link for maps and sub-areas)</t>
  </si>
  <si>
    <t>1-1986 Project Area</t>
  </si>
  <si>
    <t>I-215 Corridor Project Area</t>
  </si>
  <si>
    <t>Desert Communities Project Area</t>
  </si>
  <si>
    <t>Jurupa Valley Project Area</t>
  </si>
  <si>
    <t>Mid-County Project Area</t>
  </si>
  <si>
    <t>Major Cross Streets:</t>
  </si>
  <si>
    <t>acres</t>
  </si>
  <si>
    <t>square feet</t>
  </si>
  <si>
    <t>Total Number of Buildings:</t>
  </si>
  <si>
    <t>Residential</t>
  </si>
  <si>
    <t>Community</t>
  </si>
  <si>
    <t>Project Type, Total Units and Unit Square Footage</t>
  </si>
  <si>
    <t>Type of Units:</t>
  </si>
  <si>
    <t>Family</t>
  </si>
  <si>
    <t>Senior</t>
  </si>
  <si>
    <t>Total #</t>
  </si>
  <si>
    <t>Area</t>
  </si>
  <si>
    <t>Mix:</t>
  </si>
  <si>
    <t>Efficiency</t>
  </si>
  <si>
    <t>sq.ft.</t>
  </si>
  <si>
    <t>One Bedroom</t>
  </si>
  <si>
    <t>Two Bedroom</t>
  </si>
  <si>
    <t>Three Bedroom</t>
  </si>
  <si>
    <t>Four Bedroom</t>
  </si>
  <si>
    <t xml:space="preserve">Manager's Unit </t>
  </si>
  <si>
    <t>Total number of units (from Section II-B).</t>
  </si>
  <si>
    <t>Total community room square footage</t>
  </si>
  <si>
    <t>Total common space square footage (including manager’s unit)</t>
  </si>
  <si>
    <t>Total square footage of all project structures</t>
  </si>
  <si>
    <t>Sustainable building methods used:</t>
  </si>
  <si>
    <t>Provide vented kitchen range hoods to the exterior of the bldg in at least 80% of the units.</t>
  </si>
  <si>
    <t>Provide hard wiring for computers in each unit wired for telephones using CAT5e or better and a second network for television services using coaxial cable.</t>
  </si>
  <si>
    <t>Utilize materials that will increase energy efficiency by at least 15% (or 25% for rehabilitation project) above the Title 24 energy standards.</t>
  </si>
  <si>
    <t>Use of natural gas for space heating.</t>
  </si>
  <si>
    <t>Use of fluorescent light fixtures for at least 75% of light fixtures or compatible energy-lighting for the project’s total lighting throughout compliance period.</t>
  </si>
  <si>
    <t>Use of either of the following water conserving technologies: a) Flow restrictors on kitchen (2 gallons per minute) and bathroom toilets (1.5 gallons per minute) or b) dual flush toilets.</t>
  </si>
  <si>
    <t xml:space="preserve">7) </t>
  </si>
  <si>
    <t xml:space="preserve">8) </t>
  </si>
  <si>
    <t>Proposed length of affordability.</t>
  </si>
  <si>
    <t>Years</t>
  </si>
  <si>
    <t xml:space="preserve">9) </t>
  </si>
  <si>
    <t>SECTION VIII</t>
  </si>
  <si>
    <t>LOCAL APPROVALS &amp; DEVELOPMENT TIMETABLE</t>
  </si>
  <si>
    <t>Local Approvals Required</t>
  </si>
  <si>
    <t>Actual Approval Date</t>
  </si>
  <si>
    <t>Estimated Approval Date</t>
  </si>
  <si>
    <t>Staff Name and Phone Number</t>
  </si>
  <si>
    <t>Negative Declaration under CEQA</t>
  </si>
  <si>
    <t>General Plan Amendment</t>
  </si>
  <si>
    <t>Article 34 of State Constitution</t>
  </si>
  <si>
    <t xml:space="preserve">Site Plan </t>
  </si>
  <si>
    <t>Design Review</t>
  </si>
  <si>
    <t>Conditional Use Permit</t>
  </si>
  <si>
    <t>Variance Approval</t>
  </si>
  <si>
    <t>Zone Change</t>
  </si>
  <si>
    <t>Zoning Designation</t>
  </si>
  <si>
    <t>Current Zoning Designation</t>
  </si>
  <si>
    <t># Units/Acre</t>
  </si>
  <si>
    <r>
      <t xml:space="preserve">If answer is "yes" applicant must provide a formal certification concerning all government assistance to be provided for the project and that the HOME subsidy is not greater than necessary to provide affordable housing when combining HOME assistance with other funds.  And if no such other assistance (other than HOME funds) is to be provided, the application should clearly state that.  Applicant should also certify that if other government assistance is sought or obtained in the future, the County will be promptly notified.  For applicant seeking LIHTC, AHP or other funds, submit a copy of the grant/loan application and any amendment to the Agency. Attach and label as </t>
    </r>
    <r>
      <rPr>
        <b/>
        <sz val="11"/>
        <color indexed="12"/>
        <rFont val="Times New Roman"/>
        <family val="1"/>
      </rPr>
      <t>Attachment 32 - "Project Evaluation.”</t>
    </r>
  </si>
  <si>
    <r>
      <t xml:space="preserve">Describe procedures to be employed for marketing the project to prospective tenants/owners.  What advertising methods will be used?  Describe proposed efforts to reach out to low income and minority households. Label as </t>
    </r>
    <r>
      <rPr>
        <b/>
        <sz val="11"/>
        <color indexed="12"/>
        <rFont val="Times New Roman"/>
        <family val="1"/>
      </rPr>
      <t>Attachment 30 - “Affirmative Marketing Plan.”</t>
    </r>
  </si>
  <si>
    <r>
      <t xml:space="preserve">Please describe how the project will be managed to assure long term affordability.  How will tenant/owner selection be handled?  How will the incomes be verified?  If you will be contracting with a Management Company, please provide a copy of the proposed contract and the qualifications of the Management Company.  Label as </t>
    </r>
    <r>
      <rPr>
        <b/>
        <sz val="11"/>
        <color indexed="12"/>
        <rFont val="Times New Roman"/>
        <family val="1"/>
      </rPr>
      <t>Attachment 29 - “Management Plan and Tenant Selection Policy.”</t>
    </r>
  </si>
  <si>
    <r>
      <t xml:space="preserve">Attach a resolution, duly executed by the governing board of the Applicant, granting authority to make application to the Agency for a funding commitment.  Please see Sample Resolution identified as "Exhibit C." Label as </t>
    </r>
    <r>
      <rPr>
        <b/>
        <sz val="11"/>
        <color indexed="12"/>
        <rFont val="Times New Roman"/>
        <family val="1"/>
      </rPr>
      <t>Attachment 31 - “Governing Board Resolution.”</t>
    </r>
  </si>
  <si>
    <r>
      <t xml:space="preserve">Please use the Utility Allowance worksheet provided by the Housing Authority of the County of Riverside and label as </t>
    </r>
    <r>
      <rPr>
        <b/>
        <sz val="11"/>
        <color indexed="12"/>
        <rFont val="Times New Roman"/>
        <family val="1"/>
      </rPr>
      <t>Attachment 28 - “Monthly Resident Utility Allowance.”</t>
    </r>
  </si>
  <si>
    <r>
      <t xml:space="preserve">DEVELOPMENT BUDGET AND OPERATING PROFORMA. Please use the budget sheets provided in this Application (see worksheets for Development Budget, LIHTC, Assumptions &amp; Input Data, Underwriting Summary, Construction Cost, Operating Proforma 1st Year, 2-7th Year, and 30 Year Proforma). Label as </t>
    </r>
    <r>
      <rPr>
        <b/>
        <sz val="11"/>
        <color indexed="12"/>
        <rFont val="Times New Roman"/>
        <family val="1"/>
      </rPr>
      <t>Attachment 27 - “Uses of Funds &amp; 30 years Proforma.”</t>
    </r>
  </si>
  <si>
    <r>
      <t xml:space="preserve">Submit evidence of all commitments and label as </t>
    </r>
    <r>
      <rPr>
        <b/>
        <sz val="11"/>
        <color indexed="12"/>
        <rFont val="Times New Roman"/>
        <family val="1"/>
      </rPr>
      <t>Attachment 26 - “Letters of Support from Permanent Funding Sources.”</t>
    </r>
    <r>
      <rPr>
        <sz val="11"/>
        <rFont val="Times New Roman"/>
        <family val="1"/>
      </rPr>
      <t xml:space="preserve"> This should include commitment letters with all terms and conditions for all mortgages, grants, subordination agreements, bridge (interim) loans and investment tax credits (historical, low income, if applicable) and if the applicant is a partnership, a copy of the partnership agreement indicating the cash contributions by the general partner(s) and/or limited partner(s) and the distribution of proceeds from the project. It should be noted that projects with tax credits to be sold, the proceeds from the sale of these credits must be identified as a source of funding.</t>
    </r>
  </si>
  <si>
    <r>
      <t xml:space="preserve">Submit evidence of all commitments and label as </t>
    </r>
    <r>
      <rPr>
        <b/>
        <sz val="11"/>
        <color indexed="12"/>
        <rFont val="Times New Roman"/>
        <family val="1"/>
      </rPr>
      <t>Attachment 25 - “Letters Of Support From Construction Funding Sources.”</t>
    </r>
    <r>
      <rPr>
        <sz val="11"/>
        <rFont val="Times New Roman"/>
        <family val="1"/>
      </rPr>
      <t xml:space="preserve"> The commitment letters shall show all terms and conditions.</t>
    </r>
  </si>
  <si>
    <r>
      <t xml:space="preserve">Provide evidence of community support. Label as </t>
    </r>
    <r>
      <rPr>
        <b/>
        <sz val="11"/>
        <color indexed="12"/>
        <rFont val="Times New Roman"/>
        <family val="1"/>
      </rPr>
      <t>Attachment 24 - “Evidence of Community Support."</t>
    </r>
  </si>
  <si>
    <r>
      <t xml:space="preserve">Provide a Flood Insurance Rate Map (FIRM) printout. Outline project site on map. Provide a printout of map panel (typically bottom right corner) showing panel number. Label as </t>
    </r>
    <r>
      <rPr>
        <b/>
        <sz val="11"/>
        <color indexed="12"/>
        <rFont val="Times New Roman"/>
        <family val="1"/>
      </rPr>
      <t>Attachment 22 - “FEMA Flood Insurance Rate Map.”</t>
    </r>
  </si>
  <si>
    <r>
      <t xml:space="preserve">If “Yes”, provide copies. Label as </t>
    </r>
    <r>
      <rPr>
        <b/>
        <sz val="11"/>
        <color indexed="12"/>
        <rFont val="Times New Roman"/>
        <family val="1"/>
      </rPr>
      <t>Attachment 21 - “Environmental Status.”</t>
    </r>
  </si>
  <si>
    <r>
      <t xml:space="preserve">If yes, describe their number, condition, occupancy, and proposed course of action.
Include all information and label as </t>
    </r>
    <r>
      <rPr>
        <b/>
        <sz val="11"/>
        <color indexed="12"/>
        <rFont val="Times New Roman"/>
        <family val="1"/>
      </rPr>
      <t>Attachment 20 - “Existing Structures.”</t>
    </r>
  </si>
  <si>
    <r>
      <t xml:space="preserve">Include a copy of appraisal. Label as </t>
    </r>
    <r>
      <rPr>
        <b/>
        <sz val="11"/>
        <color indexed="12"/>
        <rFont val="Times New Roman"/>
        <family val="1"/>
      </rPr>
      <t>Attachment 19 - “Appraisal.”</t>
    </r>
  </si>
  <si>
    <r>
      <t xml:space="preserve">Provide copies of all existing local approvals including conditions of approval. If processing is ongoing, please provide the name of the local staff person who is processing the project (i.e. project planner, etc.). Label as </t>
    </r>
    <r>
      <rPr>
        <b/>
        <sz val="11"/>
        <color indexed="12"/>
        <rFont val="Times New Roman"/>
        <family val="1"/>
      </rPr>
      <t>Attachment 18 - “Local Government Approvals.”</t>
    </r>
  </si>
  <si>
    <r>
      <t xml:space="preserve">Proposed sales price and how were these determined (For non-rental projects only). Label as </t>
    </r>
    <r>
      <rPr>
        <b/>
        <sz val="11"/>
        <color indexed="12"/>
        <rFont val="Times New Roman"/>
        <family val="1"/>
      </rPr>
      <t>Attachment 17 - “Proposed Sale Price.”</t>
    </r>
  </si>
  <si>
    <r>
      <t xml:space="preserve">Submit a narrative on proposed project and proposed use of HOME funds. Be specific and provide a line-item breakdown of items to be paid with HOME funds. Label as </t>
    </r>
    <r>
      <rPr>
        <b/>
        <sz val="11"/>
        <color indexed="12"/>
        <rFont val="Times New Roman"/>
        <family val="1"/>
      </rPr>
      <t>Attachment 16 - “Project and Budget.”</t>
    </r>
  </si>
  <si>
    <r>
      <t xml:space="preserve">Submit site and unit layout and elevation in 8 1/2 x 11 paper. Include a narrative on development and unit amenities. Describe sustainable building methods and energy efficient systems proposed. Label section as </t>
    </r>
    <r>
      <rPr>
        <b/>
        <sz val="11"/>
        <color indexed="12"/>
        <rFont val="Times New Roman"/>
        <family val="1"/>
      </rPr>
      <t>Attachment 15 - “Architectural Layout and Project Amenities."</t>
    </r>
  </si>
  <si>
    <r>
      <t xml:space="preserve">Submit a map pinpointing the location of the site, boundaries outlining of the Unincorporated Area, City Limits, Project Areas, or nearest Project Sub-Areas. Include plot maps showing the project's location and photographs identifying view direction (north, east, west, and south of site). Label section as </t>
    </r>
    <r>
      <rPr>
        <b/>
        <sz val="11"/>
        <color indexed="12"/>
        <rFont val="Times New Roman"/>
        <family val="1"/>
      </rPr>
      <t>Attachment 14 - "Locational Map."</t>
    </r>
  </si>
  <si>
    <r>
      <t xml:space="preserve">The rehabilitation and/or the income and rent restrictions will cause the relocation of existing tenants. Applicants must submit an explanation of relocation requirements, a detailed Relocation Plan including a budget with an identified funding source, and submit all information and label as </t>
    </r>
    <r>
      <rPr>
        <b/>
        <sz val="11"/>
        <color indexed="12"/>
        <rFont val="Times New Roman"/>
        <family val="1"/>
      </rPr>
      <t>Attachment 13 - “Relocation Plan.”</t>
    </r>
  </si>
  <si>
    <r>
      <t>Site and Neighborhood Standard.</t>
    </r>
    <r>
      <rPr>
        <sz val="11"/>
        <rFont val="Times New Roman"/>
        <family val="1"/>
      </rPr>
      <t xml:space="preserve"> Provide supporting documentation demonstrating that the site selected meets the requirements of 24 CFR 983.6 as shown in </t>
    </r>
    <r>
      <rPr>
        <u val="single"/>
        <sz val="11"/>
        <rFont val="Times New Roman"/>
        <family val="1"/>
      </rPr>
      <t>Exhibit F</t>
    </r>
    <r>
      <rPr>
        <sz val="11"/>
        <rFont val="Times New Roman"/>
        <family val="1"/>
      </rPr>
      <t xml:space="preserve"> and </t>
    </r>
    <r>
      <rPr>
        <u val="single"/>
        <sz val="11"/>
        <rFont val="Times New Roman"/>
        <family val="1"/>
      </rPr>
      <t>Exhibit G</t>
    </r>
    <r>
      <rPr>
        <sz val="11"/>
        <rFont val="Times New Roman"/>
        <family val="1"/>
      </rPr>
      <t xml:space="preserve"> and label as </t>
    </r>
    <r>
      <rPr>
        <b/>
        <sz val="11"/>
        <color indexed="12"/>
        <rFont val="Times New Roman"/>
        <family val="1"/>
      </rPr>
      <t>Attachment 12 - “Site and Neighborhood Standard.”</t>
    </r>
  </si>
  <si>
    <r>
      <t>Service Amenities.</t>
    </r>
    <r>
      <rPr>
        <sz val="11"/>
        <rFont val="Times New Roman"/>
        <family val="1"/>
      </rPr>
      <t xml:space="preserve"> Provide narrative description for services provided on-site to tenants free of charge. Label this as </t>
    </r>
    <r>
      <rPr>
        <b/>
        <sz val="11"/>
        <color indexed="12"/>
        <rFont val="Times New Roman"/>
        <family val="1"/>
      </rPr>
      <t>Attachment 11 - “Service Amenities.”</t>
    </r>
  </si>
  <si>
    <r>
      <t>Neighborhood Amenities.</t>
    </r>
    <r>
      <rPr>
        <sz val="11"/>
        <rFont val="Times New Roman"/>
        <family val="1"/>
      </rPr>
      <t xml:space="preserve"> Provide a scaled distance map showing the existing site amenities to the development site. Amenities include public transportation, park or recreational facilities, grocery stores, public schools, senior center, clinic, pharmacy or hospital.  Label this as </t>
    </r>
    <r>
      <rPr>
        <b/>
        <sz val="11"/>
        <color indexed="12"/>
        <rFont val="Times New Roman"/>
        <family val="1"/>
      </rPr>
      <t>Attachment 10 - “Neighborhood Amenities.”</t>
    </r>
  </si>
  <si>
    <r>
      <t>Market Study.</t>
    </r>
    <r>
      <rPr>
        <sz val="11"/>
        <rFont val="Times New Roman"/>
        <family val="1"/>
      </rPr>
      <t xml:space="preserve"> Please provide a market study justifying the need for the project, and label as </t>
    </r>
    <r>
      <rPr>
        <b/>
        <sz val="11"/>
        <color indexed="12"/>
        <rFont val="Times New Roman"/>
        <family val="1"/>
      </rPr>
      <t>Attachment 9 - “Market Study.”</t>
    </r>
    <r>
      <rPr>
        <sz val="11"/>
        <rFont val="Times New Roman"/>
        <family val="1"/>
      </rPr>
      <t xml:space="preserve"> Briefly summarize the Project's Market Study for the following:</t>
    </r>
  </si>
  <si>
    <r>
      <t xml:space="preserve">Indicate and list which Development Team Members have been selected and attach a resume of each consultant’s relevant experience in housing activities and qualifications for providing services for which you will contract. Include </t>
    </r>
    <r>
      <rPr>
        <b/>
        <u val="single"/>
        <sz val="11"/>
        <rFont val="Times New Roman"/>
        <family val="1"/>
      </rPr>
      <t>Exhibit_B</t>
    </r>
    <r>
      <rPr>
        <b/>
        <sz val="11"/>
        <rFont val="Times New Roman"/>
        <family val="1"/>
      </rPr>
      <t xml:space="preserve"> </t>
    </r>
    <r>
      <rPr>
        <sz val="11"/>
        <rFont val="Times New Roman"/>
        <family val="1"/>
      </rPr>
      <t xml:space="preserve">for all members of the Development Team.  If the development team members have not been listed, indicate the reason why and when it will be done.  Label as </t>
    </r>
    <r>
      <rPr>
        <b/>
        <sz val="11"/>
        <color indexed="12"/>
        <rFont val="Times New Roman"/>
        <family val="1"/>
      </rPr>
      <t>Attachment 8 - “Subcontractor Qualifications.”</t>
    </r>
    <r>
      <rPr>
        <b/>
        <sz val="11"/>
        <rFont val="Times New Roman"/>
        <family val="1"/>
      </rPr>
      <t xml:space="preserve"> </t>
    </r>
    <r>
      <rPr>
        <sz val="11"/>
        <rFont val="Times New Roman"/>
        <family val="1"/>
      </rPr>
      <t xml:space="preserve"> If the members of the development team are related, please disclose and include relationship.</t>
    </r>
  </si>
  <si>
    <r>
      <t xml:space="preserve">Applicant’s Disclosure Questionnaire. </t>
    </r>
    <r>
      <rPr>
        <sz val="11"/>
        <rFont val="Times New Roman"/>
        <family val="1"/>
      </rPr>
      <t xml:space="preserve">Submit </t>
    </r>
    <r>
      <rPr>
        <b/>
        <u val="single"/>
        <sz val="11"/>
        <rFont val="Times New Roman"/>
        <family val="1"/>
      </rPr>
      <t>Exhibit E</t>
    </r>
    <r>
      <rPr>
        <b/>
        <sz val="11"/>
        <color indexed="12"/>
        <rFont val="Times New Roman"/>
        <family val="1"/>
      </rPr>
      <t xml:space="preserve"> </t>
    </r>
    <r>
      <rPr>
        <sz val="11"/>
        <rFont val="Times New Roman"/>
        <family val="1"/>
      </rPr>
      <t xml:space="preserve">as </t>
    </r>
    <r>
      <rPr>
        <b/>
        <sz val="11"/>
        <color indexed="12"/>
        <rFont val="Times New Roman"/>
        <family val="1"/>
      </rPr>
      <t>Attachment 7 - “Applicant’s Disclosure Questionnaire.”</t>
    </r>
  </si>
  <si>
    <r>
      <t xml:space="preserve">Staffing.  </t>
    </r>
    <r>
      <rPr>
        <sz val="11"/>
        <rFont val="Times New Roman"/>
        <family val="1"/>
      </rPr>
      <t>Provide a list of the staff assigned to implement and/or operate the proposed HOME project.  Include resumes of key project staff who will work on the project, and a description of related experience for each staff person listed.  Include an organizational chart.  Label as</t>
    </r>
    <r>
      <rPr>
        <b/>
        <sz val="11"/>
        <rFont val="Times New Roman"/>
        <family val="1"/>
      </rPr>
      <t xml:space="preserve"> </t>
    </r>
    <r>
      <rPr>
        <b/>
        <sz val="11"/>
        <color indexed="12"/>
        <rFont val="Times New Roman"/>
        <family val="1"/>
      </rPr>
      <t>Attachment 6.  “Staffing Descriptions.”</t>
    </r>
  </si>
  <si>
    <r>
      <t xml:space="preserve">Audit Finding. </t>
    </r>
    <r>
      <rPr>
        <sz val="11"/>
        <rFont val="Times New Roman"/>
        <family val="1"/>
      </rPr>
      <t>Provide information on any audit findings, defaults or foreclosure experience or, if none, a statement affirming this fact and label as</t>
    </r>
    <r>
      <rPr>
        <b/>
        <sz val="11"/>
        <rFont val="Times New Roman"/>
        <family val="1"/>
      </rPr>
      <t xml:space="preserve"> </t>
    </r>
    <r>
      <rPr>
        <b/>
        <sz val="11"/>
        <color indexed="12"/>
        <rFont val="Times New Roman"/>
        <family val="1"/>
      </rPr>
      <t>Attachment 5 - “Audit Findings, Foreclosure or Default.”</t>
    </r>
    <r>
      <rPr>
        <b/>
        <sz val="11"/>
        <rFont val="Times New Roman"/>
        <family val="1"/>
      </rPr>
      <t xml:space="preserve"> </t>
    </r>
    <r>
      <rPr>
        <sz val="11"/>
        <rFont val="Times New Roman"/>
        <family val="1"/>
      </rPr>
      <t>If the applicant has any unresolved audit finding, please describe the findings and provide a description of how the findings have been or will be addressed.</t>
    </r>
  </si>
  <si>
    <r>
      <t xml:space="preserve">Past Housing Projects. </t>
    </r>
    <r>
      <rPr>
        <sz val="11"/>
        <rFont val="Times New Roman"/>
        <family val="1"/>
      </rPr>
      <t xml:space="preserve">Attach a List of Previous Housing Projects Form as shown in </t>
    </r>
    <r>
      <rPr>
        <b/>
        <u val="single"/>
        <sz val="11"/>
        <rFont val="Times New Roman"/>
        <family val="1"/>
      </rPr>
      <t>Exhibit D</t>
    </r>
    <r>
      <rPr>
        <sz val="11"/>
        <rFont val="Times New Roman"/>
        <family val="1"/>
      </rPr>
      <t xml:space="preserve"> for a list of projects or programs the Applicant has operated or implemented in the </t>
    </r>
    <r>
      <rPr>
        <b/>
        <u val="single"/>
        <sz val="11"/>
        <rFont val="Times New Roman"/>
        <family val="1"/>
      </rPr>
      <t>last five (5) years</t>
    </r>
    <r>
      <rPr>
        <sz val="11"/>
        <rFont val="Times New Roman"/>
        <family val="1"/>
      </rPr>
      <t xml:space="preserve">. Also include on a separate page, contact persons that are familiar with your most recent projects, including name, agency, address and phone number. Provide all the information and label as </t>
    </r>
    <r>
      <rPr>
        <b/>
        <sz val="11"/>
        <color indexed="12"/>
        <rFont val="Times New Roman"/>
        <family val="1"/>
      </rPr>
      <t>Attachment 4 - “Applicant References.”</t>
    </r>
  </si>
  <si>
    <t>Proposed Zoning Designation</t>
  </si>
  <si>
    <t>Land Use Designation</t>
  </si>
  <si>
    <t>North</t>
  </si>
  <si>
    <t>South</t>
  </si>
  <si>
    <t>West</t>
  </si>
  <si>
    <t>East</t>
  </si>
  <si>
    <t>Are there any outstanding approvals required by the Planning Commission, City Council, Board of Supervisors or other discretionary body for land use entitlements?</t>
  </si>
  <si>
    <t>Appraisal Completed</t>
  </si>
  <si>
    <t>Yes</t>
  </si>
  <si>
    <t>No</t>
  </si>
  <si>
    <t>When</t>
  </si>
  <si>
    <t>Value:</t>
  </si>
  <si>
    <t>Existing Structures</t>
  </si>
  <si>
    <t>Are there existing structures on the site?</t>
  </si>
  <si>
    <t>Environmental Considerations</t>
  </si>
  <si>
    <t>Environmental Assessments</t>
  </si>
  <si>
    <t>Phase One Environmental Site Assessment:</t>
  </si>
  <si>
    <t>Date of Report</t>
  </si>
  <si>
    <t>Phase One Archaeological/Cultural Resources Assessment Survey:</t>
  </si>
  <si>
    <t xml:space="preserve">Soil Reports Completed: </t>
  </si>
  <si>
    <t>:</t>
  </si>
  <si>
    <t>For a Referral List for Historical Resources Consultants, contact:</t>
  </si>
  <si>
    <t>EASTERN INFORMATION CENTER
CALIFORNIA HISTORICAL RESOURCES INFORMATION SYSTEM
Department of Anthropology, University of California, Riverside, CA 92521-0418
(951) 827-5745 - Fax (951) 827-5409 - eickw@ucr.edu
Inyo, Mono, and Riverside Counties</t>
  </si>
  <si>
    <t>Topography</t>
  </si>
  <si>
    <t>What is the site topography?</t>
  </si>
  <si>
    <t>Floodplain</t>
  </si>
  <si>
    <t>Is the site in a floodplain?</t>
  </si>
  <si>
    <t>Useful resource links below:</t>
  </si>
  <si>
    <t>FEMA Map Service Center</t>
  </si>
  <si>
    <t>Riverside Land Management System</t>
  </si>
  <si>
    <t>Riverside County Flood Control</t>
  </si>
  <si>
    <t>Riverside County Flood Control - Flood Determination Application</t>
  </si>
  <si>
    <t>FEMA Flood Map Designation:</t>
  </si>
  <si>
    <t>100 Year</t>
  </si>
  <si>
    <t>500 Year</t>
  </si>
  <si>
    <t>Development Timetable</t>
  </si>
  <si>
    <t>Actual (A)  or Scheduled (S)</t>
  </si>
  <si>
    <t>Month</t>
  </si>
  <si>
    <t>Year</t>
  </si>
  <si>
    <t>A/S</t>
  </si>
  <si>
    <t>SITE</t>
  </si>
  <si>
    <t>Environmental Review Completed</t>
  </si>
  <si>
    <t>Site Acquired</t>
  </si>
  <si>
    <t>LOCAL PERMITS</t>
  </si>
  <si>
    <t>Variance</t>
  </si>
  <si>
    <t>Site Plan Review</t>
  </si>
  <si>
    <t>Grading Permit</t>
  </si>
  <si>
    <t>Building Permit</t>
  </si>
  <si>
    <t>CONSTRUCTION FINANCING</t>
  </si>
  <si>
    <t>Loan Application</t>
  </si>
  <si>
    <t>Enforceable Commitment</t>
  </si>
  <si>
    <t>Closing and Disbursement</t>
  </si>
  <si>
    <t>PERMANENT FINANCING</t>
  </si>
  <si>
    <t>OTHER LOANS AND GRANTS</t>
  </si>
  <si>
    <t xml:space="preserve">Type and Source: </t>
  </si>
  <si>
    <t>Application</t>
  </si>
  <si>
    <t>Closing or Award</t>
  </si>
  <si>
    <t>Construction Start</t>
  </si>
  <si>
    <t>Construction Completion</t>
  </si>
  <si>
    <t>Placed In Service</t>
  </si>
  <si>
    <t>SECTION IX</t>
  </si>
  <si>
    <t>SITE CONTROL</t>
  </si>
  <si>
    <t>Exp. Date</t>
  </si>
  <si>
    <t>Executed option contract to purchase or lease the site.</t>
  </si>
  <si>
    <t>A contract for sale or Other Enforceable Agreement for the Acquisition of the Property.</t>
  </si>
  <si>
    <t>Long-term leasehold.</t>
  </si>
  <si>
    <t>A Deed listing your organization as the owner and a copy of title policy.</t>
  </si>
  <si>
    <t>SECTION X</t>
  </si>
  <si>
    <t>COMMUNITY SUPPORT</t>
  </si>
  <si>
    <t>SECTION XI</t>
  </si>
  <si>
    <t xml:space="preserve">PROJECT FINANCING </t>
  </si>
  <si>
    <t>(ALL SOURCES OF FUNDS - BOTH PRIVATE AND PUBLIC)</t>
  </si>
  <si>
    <t>Construction Financing</t>
  </si>
  <si>
    <t>Name of Lender/Source</t>
  </si>
  <si>
    <t>Term in Months</t>
  </si>
  <si>
    <t>Interest Rate (%)</t>
  </si>
  <si>
    <t>Amount of Funds</t>
  </si>
  <si>
    <t>Date of Commitment</t>
  </si>
  <si>
    <t>Total Funds For Construction</t>
  </si>
  <si>
    <t>Lender/Source</t>
  </si>
  <si>
    <t>Contact Name</t>
  </si>
  <si>
    <t>Street Address</t>
  </si>
  <si>
    <t>City, State, Zip</t>
  </si>
  <si>
    <t>Phone/Email</t>
  </si>
  <si>
    <t>Type of Financing</t>
  </si>
  <si>
    <t>Committed</t>
  </si>
  <si>
    <t>Permanent Financing</t>
  </si>
  <si>
    <t>Total Permanent Financing</t>
  </si>
  <si>
    <t>Total Tax Credit Equity</t>
  </si>
  <si>
    <t>Total Sources of Project Funds</t>
  </si>
  <si>
    <t>State prevailing wage / Davis Bacon wage requirements</t>
  </si>
  <si>
    <t>With the proposed funding outlined, is this project subject to:</t>
  </si>
  <si>
    <t>State prevailing wage:</t>
  </si>
  <si>
    <t>Davis Bacon wage:</t>
  </si>
  <si>
    <t>SECTION XII</t>
  </si>
  <si>
    <t xml:space="preserve">USES OF FUNDS </t>
  </si>
  <si>
    <t>Financing Plan and Proforma</t>
  </si>
  <si>
    <t>Income Information</t>
  </si>
  <si>
    <t>Rental Subsidy Income/Operating Subsidy, if any.</t>
  </si>
  <si>
    <t xml:space="preserve">Number of units receiving assistance </t>
  </si>
  <si>
    <t xml:space="preserve">Length of contract (years) </t>
  </si>
  <si>
    <t xml:space="preserve">Expiration date of contract </t>
  </si>
  <si>
    <t>Total Projected Annual Rental Subsidy</t>
  </si>
  <si>
    <t>Monthly Resident Utility Allowance by Unit Size</t>
  </si>
  <si>
    <t>(Utility Allowances must be itemized and correlated with the Riverside County Housing Authority utility allowance schedule - http://www.harivco.org )</t>
  </si>
  <si>
    <t>SECTION XIII</t>
  </si>
  <si>
    <t>SUBSIDIES</t>
  </si>
  <si>
    <t>Loan and Grant Subsidies</t>
  </si>
  <si>
    <t>Check all that apply.</t>
  </si>
  <si>
    <t>Description of Subsidy</t>
  </si>
  <si>
    <t>Loan</t>
  </si>
  <si>
    <t>Grant</t>
  </si>
  <si>
    <t>Amount</t>
  </si>
  <si>
    <t>Purpose</t>
  </si>
  <si>
    <t>HOME</t>
  </si>
  <si>
    <t>RHS 514, 515, 538</t>
  </si>
  <si>
    <t>Redevelopment Set-Aside Funds</t>
  </si>
  <si>
    <t>CDBG</t>
  </si>
  <si>
    <t>State</t>
  </si>
  <si>
    <t>Local</t>
  </si>
  <si>
    <t>Private</t>
  </si>
  <si>
    <t>Rent Subsidy Anticipated</t>
  </si>
  <si>
    <t>Percent of units affected, any rental subsidy expected to be available to the project.</t>
  </si>
  <si>
    <t>Specify Source</t>
  </si>
  <si>
    <t>Total Subsidy</t>
  </si>
  <si>
    <t>Approval Date</t>
  </si>
  <si>
    <t>Annual Subsidy</t>
  </si>
  <si>
    <t>Subsidized Units</t>
  </si>
  <si>
    <t>Term</t>
  </si>
  <si>
    <t>Pre-Existing Subsidies</t>
  </si>
  <si>
    <t>(Rehab and Acquisition/Rehab Only)</t>
  </si>
  <si>
    <t>Indicate the subsidy amount for any of the following currently utilized by the project.</t>
  </si>
  <si>
    <t>HUD Sections 8</t>
  </si>
  <si>
    <t>Will the subsidy continue?</t>
  </si>
  <si>
    <t>If yes, specify term.</t>
  </si>
  <si>
    <t>SECTION XIV</t>
  </si>
  <si>
    <t>MANAGEMENT PLAN</t>
  </si>
  <si>
    <t>SECTION XV</t>
  </si>
  <si>
    <t>AFFIRMATIVE MARKETING</t>
  </si>
  <si>
    <t>SECTION XVI</t>
  </si>
  <si>
    <t>GOVERNING BOARD ACTION</t>
  </si>
  <si>
    <r>
      <t>The Applicant is a(n):</t>
    </r>
    <r>
      <rPr>
        <sz val="9"/>
        <rFont val="Times New Roman"/>
        <family val="1"/>
      </rPr>
      <t xml:space="preserve"> (Please select only one)</t>
    </r>
  </si>
  <si>
    <r>
      <t>C.</t>
    </r>
  </si>
  <si>
    <r>
      <t>Seniors</t>
    </r>
  </si>
  <si>
    <t xml:space="preserve">Land Cost or Value </t>
  </si>
  <si>
    <t xml:space="preserve">Legal/Broker Fees </t>
  </si>
  <si>
    <t xml:space="preserve">Subtotal Land Cost or Value </t>
  </si>
  <si>
    <t xml:space="preserve">Demolition </t>
  </si>
  <si>
    <t xml:space="preserve">Off-Site Improvements </t>
  </si>
  <si>
    <t xml:space="preserve">Total Acquisition Cost </t>
  </si>
  <si>
    <t xml:space="preserve">Off-Site Work </t>
  </si>
  <si>
    <t xml:space="preserve">Structures </t>
  </si>
  <si>
    <t xml:space="preserve">General Requirements </t>
  </si>
  <si>
    <t xml:space="preserve">Contractor Overhead </t>
  </si>
  <si>
    <t xml:space="preserve">Contractor Profit </t>
  </si>
  <si>
    <t xml:space="preserve">General Liability Insurance </t>
  </si>
  <si>
    <t xml:space="preserve">Total Rehabilitation Costs </t>
  </si>
  <si>
    <t xml:space="preserve">Total New Construction Costs </t>
  </si>
  <si>
    <t xml:space="preserve">Design </t>
  </si>
  <si>
    <t xml:space="preserve">Supervision </t>
  </si>
  <si>
    <t xml:space="preserve">Subtotal Architectural Costs </t>
  </si>
  <si>
    <t xml:space="preserve">Survey &amp; engineering </t>
  </si>
  <si>
    <t xml:space="preserve">Total Architectural &amp; Engineering </t>
  </si>
  <si>
    <t xml:space="preserve">Const. Loan Interest (    %,  ___mos) </t>
  </si>
  <si>
    <t xml:space="preserve">Credit Enhance. &amp; Application Fee </t>
  </si>
  <si>
    <t xml:space="preserve">Other _____________________ </t>
  </si>
  <si>
    <t xml:space="preserve">Taxes </t>
  </si>
  <si>
    <t xml:space="preserve">Insurance </t>
  </si>
  <si>
    <t xml:space="preserve">Title and Recording </t>
  </si>
  <si>
    <t xml:space="preserve">Total Const. Interest &amp; Fees </t>
  </si>
  <si>
    <t xml:space="preserve">Total Constr. Contingency </t>
  </si>
  <si>
    <t xml:space="preserve">Loan Origination Fee </t>
  </si>
  <si>
    <t xml:space="preserve">Credit Enhance. &amp; App. Fee </t>
  </si>
  <si>
    <t xml:space="preserve">Other______________________ </t>
  </si>
  <si>
    <t xml:space="preserve">Total Permanent Financing Costs </t>
  </si>
  <si>
    <t xml:space="preserve">Lender Legal Pd. by Applicant </t>
  </si>
  <si>
    <t xml:space="preserve">Other (Specify)_______________ </t>
  </si>
  <si>
    <t xml:space="preserve">Total Legal Fees </t>
  </si>
  <si>
    <t xml:space="preserve">Rent Reserves </t>
  </si>
  <si>
    <t xml:space="preserve">Appraisal costs </t>
  </si>
  <si>
    <t xml:space="preserve">TCAC App/Alloc/Monitor Fees </t>
  </si>
  <si>
    <t xml:space="preserve">Environmental Audit </t>
  </si>
  <si>
    <t xml:space="preserve">Local Development Impact Fees** </t>
  </si>
  <si>
    <t xml:space="preserve">Permit Processing Fees </t>
  </si>
  <si>
    <t xml:space="preserve">Marketing </t>
  </si>
  <si>
    <t xml:space="preserve">Relocation Expenses </t>
  </si>
  <si>
    <t xml:space="preserve">Furnishings </t>
  </si>
  <si>
    <t xml:space="preserve">Market Study </t>
  </si>
  <si>
    <t xml:space="preserve">Other (specify)____________ </t>
  </si>
  <si>
    <t xml:space="preserve">Total Other Costs </t>
  </si>
  <si>
    <t xml:space="preserve">Subtotal Project Cost </t>
  </si>
  <si>
    <t xml:space="preserve">Developer Overhead </t>
  </si>
  <si>
    <t xml:space="preserve">Consultant/Processing Agent </t>
  </si>
  <si>
    <t xml:space="preserve">Other (specify)______________ </t>
  </si>
  <si>
    <t xml:space="preserve">Total Developer Costs </t>
  </si>
  <si>
    <t xml:space="preserve">TOTAL PROJECT COST </t>
  </si>
  <si>
    <t>Application Checklist</t>
  </si>
  <si>
    <t>Please submit required information where applicable to the proposed Project.  Label and tab each attachment with the designated checklist number. Place all attachments in checklist order.</t>
  </si>
  <si>
    <t>Cover Letter</t>
  </si>
  <si>
    <t>Attachments</t>
  </si>
  <si>
    <t>Corporation/Partnership Documentation</t>
  </si>
  <si>
    <t xml:space="preserve">a. </t>
  </si>
  <si>
    <t>Secretary of State Certificate</t>
  </si>
  <si>
    <t>Articles of Corporation</t>
  </si>
  <si>
    <t>By-Laws</t>
  </si>
  <si>
    <t>List of Members of Directors</t>
  </si>
  <si>
    <t xml:space="preserve">b. </t>
  </si>
  <si>
    <t>Partnership</t>
  </si>
  <si>
    <t>Partnership Agreement</t>
  </si>
  <si>
    <t>List of Partners</t>
  </si>
  <si>
    <t>Audited Financial</t>
  </si>
  <si>
    <t>Un-Audited Financial</t>
  </si>
  <si>
    <t>Applicant References (Last Five years)</t>
  </si>
  <si>
    <t>List of References</t>
  </si>
  <si>
    <t>Audit Findings, Foreclosure or Default</t>
  </si>
  <si>
    <t>Staffing Descriptions</t>
  </si>
  <si>
    <t>Organizational Chart</t>
  </si>
  <si>
    <t>Applicant’s Disclosure Questionnaire</t>
  </si>
  <si>
    <t>Subcontractor Qualifications</t>
  </si>
  <si>
    <t>Developer</t>
  </si>
  <si>
    <t>Owner</t>
  </si>
  <si>
    <t xml:space="preserve">c. </t>
  </si>
  <si>
    <t>Architect</t>
  </si>
  <si>
    <t xml:space="preserve">d. </t>
  </si>
  <si>
    <t>General Contractor</t>
  </si>
  <si>
    <t xml:space="preserve">e. </t>
  </si>
  <si>
    <t>Marketing Study</t>
  </si>
  <si>
    <t>Neighborhood Amenities</t>
  </si>
  <si>
    <t>Neighborhood Map</t>
  </si>
  <si>
    <t xml:space="preserve">10) </t>
  </si>
  <si>
    <t>Service Amenities</t>
  </si>
  <si>
    <t xml:space="preserve">11) </t>
  </si>
  <si>
    <t>Relocation Plan</t>
  </si>
  <si>
    <t xml:space="preserve">12) </t>
  </si>
  <si>
    <t>Locational Map</t>
  </si>
  <si>
    <t>Plot Map</t>
  </si>
  <si>
    <t>Photographs</t>
  </si>
  <si>
    <t xml:space="preserve">13) </t>
  </si>
  <si>
    <t>Architectural Layout and Project Amenities</t>
  </si>
  <si>
    <t xml:space="preserve">14) </t>
  </si>
  <si>
    <t>Project and Budget</t>
  </si>
  <si>
    <t xml:space="preserve">15) </t>
  </si>
  <si>
    <t>Proposed Sale Price (For non-rental projects only)</t>
  </si>
  <si>
    <t xml:space="preserve">16) </t>
  </si>
  <si>
    <t>Local Government Approvals</t>
  </si>
  <si>
    <t xml:space="preserve">17) </t>
  </si>
  <si>
    <t>Appraisal</t>
  </si>
  <si>
    <t xml:space="preserve">18) </t>
  </si>
  <si>
    <t xml:space="preserve">19) </t>
  </si>
  <si>
    <t>Environmental Status</t>
  </si>
  <si>
    <t xml:space="preserve">20) </t>
  </si>
  <si>
    <t xml:space="preserve">21) </t>
  </si>
  <si>
    <t>Evidence of Site Control</t>
  </si>
  <si>
    <t xml:space="preserve">22) </t>
  </si>
  <si>
    <t>Evidence of Community Support</t>
  </si>
  <si>
    <t xml:space="preserve">23) </t>
  </si>
  <si>
    <t>Letters of Support from Construction Funding Sources</t>
  </si>
  <si>
    <t xml:space="preserve">24) </t>
  </si>
  <si>
    <t>Letters of Support from Permanent Funding Sources</t>
  </si>
  <si>
    <t xml:space="preserve">25) </t>
  </si>
  <si>
    <t xml:space="preserve">26) </t>
  </si>
  <si>
    <t>Monthly Resident Utility Allowance</t>
  </si>
  <si>
    <t xml:space="preserve">27) </t>
  </si>
  <si>
    <t>Management Plan and Tenant Selection Policy</t>
  </si>
  <si>
    <t xml:space="preserve">28) </t>
  </si>
  <si>
    <t>Affirmative Marketing Plan</t>
  </si>
  <si>
    <t xml:space="preserve">29) </t>
  </si>
  <si>
    <t>Governing Board Resolution</t>
  </si>
  <si>
    <r>
      <t xml:space="preserve">Financial Statements for the past </t>
    </r>
    <r>
      <rPr>
        <u val="single"/>
        <sz val="11"/>
        <rFont val="Times New Roman"/>
        <family val="1"/>
      </rPr>
      <t>Two</t>
    </r>
    <r>
      <rPr>
        <sz val="11"/>
        <rFont val="Times New Roman"/>
        <family val="1"/>
      </rPr>
      <t xml:space="preserve"> years</t>
    </r>
  </si>
  <si>
    <t>NOTE: Make full disclosure.  Add extra sheets (signed) if needed.  If you have no previous projects write by your name - "No prior experience”.</t>
  </si>
  <si>
    <t xml:space="preserve">             If there have been no occurrences of sales, foreclosure, write "none" in column 4.</t>
  </si>
  <si>
    <t>List Previous Projects</t>
  </si>
  <si>
    <t xml:space="preserve">4)  </t>
  </si>
  <si>
    <t>(Name, Location, Number of units in the project,</t>
  </si>
  <si>
    <t xml:space="preserve">Role and Interest: </t>
  </si>
  <si>
    <t>Sales, Foreclosures, Defaults, and Noncompliance:</t>
  </si>
  <si>
    <t xml:space="preserve">                               Total development lost ( TDC ), and Number of units in the project)</t>
  </si>
  <si>
    <t>Year Participation</t>
  </si>
  <si>
    <t>-make additional copy of this form, if necessary</t>
  </si>
  <si>
    <t>Began:</t>
  </si>
  <si>
    <t>Ended:</t>
  </si>
  <si>
    <t xml:space="preserve">         Year Project:      </t>
  </si>
  <si>
    <t xml:space="preserve">          </t>
  </si>
  <si>
    <t>(A) RDA Projects</t>
  </si>
  <si>
    <t>(B) Other Government-Assisted</t>
  </si>
  <si>
    <t>(C) Nongovernment- Assisted Projects</t>
  </si>
  <si>
    <t>     </t>
  </si>
  <si>
    <t xml:space="preserve">        </t>
  </si>
  <si>
    <t>PROJECT:</t>
  </si>
  <si>
    <t>  </t>
  </si>
  <si>
    <t>LOCATION:</t>
  </si>
  <si>
    <t>Role and Interest:     </t>
  </si>
  <si>
    <t>RDA:</t>
  </si>
  <si>
    <t>Began:     </t>
  </si>
  <si>
    <t>HOME:</t>
  </si>
  <si>
    <t>Ended:     </t>
  </si>
  <si>
    <t>TDC:</t>
  </si>
  <si>
    <t>#  RDA UNITS:</t>
  </si>
  <si>
    <t xml:space="preserve">Reference Name, address, </t>
  </si>
  <si>
    <t>TOTAL UNITS:</t>
  </si>
  <si>
    <t>phone, and e-mail:</t>
  </si>
  <si>
    <r>
      <t xml:space="preserve">By my name below is the complete list of my previous projects and my participation history as a principal </t>
    </r>
    <r>
      <rPr>
        <b/>
        <sz val="10"/>
        <rFont val="Times New Roman"/>
        <family val="1"/>
      </rPr>
      <t>in rental housing projects</t>
    </r>
    <r>
      <rPr>
        <sz val="10"/>
        <rFont val="Times New Roman"/>
        <family val="1"/>
      </rPr>
      <t>.</t>
    </r>
  </si>
  <si>
    <r>
      <t>1)</t>
    </r>
    <r>
      <rPr>
        <sz val="10"/>
        <rFont val="Times New Roman"/>
        <family val="1"/>
      </rPr>
      <t xml:space="preserve"> List each Participant’s/Principal's alphabetical order, last name first.</t>
    </r>
  </si>
  <si>
    <r>
      <t>Signature(s):</t>
    </r>
    <r>
      <rPr>
        <u val="single"/>
        <sz val="10"/>
        <rFont val="Times New Roman"/>
        <family val="1"/>
      </rPr>
      <t xml:space="preserve"> </t>
    </r>
  </si>
  <si>
    <t>EXHIBIT C</t>
  </si>
  <si>
    <t>(Sample Resolution)</t>
  </si>
  <si>
    <t>Resolution No.________</t>
  </si>
  <si>
    <t>The Governing Board of</t>
  </si>
  <si>
    <t>(Title of Local Jurisdiction or non-profit organization)</t>
  </si>
  <si>
    <t>WHEREAS,</t>
  </si>
  <si>
    <t>IT IS NOW THEREFORE RESOLVED THAT:</t>
  </si>
  <si>
    <t>1)</t>
  </si>
  <si>
    <t>located in</t>
  </si>
  <si>
    <t>(program location).</t>
  </si>
  <si>
    <t>2)</t>
  </si>
  <si>
    <t>3)</t>
  </si>
  <si>
    <t>VOTE:</t>
  </si>
  <si>
    <t>ABSTAIN:</t>
  </si>
  <si>
    <r>
      <t xml:space="preserve">PASSED AND ADOPTED THIS </t>
    </r>
    <r>
      <rPr>
        <u val="single"/>
        <sz val="11"/>
        <rFont val="Times New Roman"/>
        <family val="1"/>
      </rPr>
      <t xml:space="preserve">          </t>
    </r>
    <r>
      <rPr>
        <sz val="11"/>
        <rFont val="Times New Roman"/>
        <family val="1"/>
      </rPr>
      <t xml:space="preserve">DAY OF </t>
    </r>
    <r>
      <rPr>
        <u val="single"/>
        <sz val="11"/>
        <rFont val="Times New Roman"/>
        <family val="1"/>
      </rPr>
      <t xml:space="preserve">                 </t>
    </r>
    <r>
      <rPr>
        <sz val="11"/>
        <rFont val="Times New Roman"/>
        <family val="1"/>
      </rPr>
      <t>, 20__, BY THE FOLLOWING</t>
    </r>
  </si>
  <si>
    <r>
      <t xml:space="preserve">AYES:  </t>
    </r>
    <r>
      <rPr>
        <u val="single"/>
        <sz val="12"/>
        <rFont val="Times New Roman"/>
        <family val="1"/>
      </rPr>
      <t xml:space="preserve">          </t>
    </r>
  </si>
  <si>
    <r>
      <t xml:space="preserve">NAYS: </t>
    </r>
    <r>
      <rPr>
        <u val="single"/>
        <sz val="12"/>
        <rFont val="Times New Roman"/>
        <family val="1"/>
      </rPr>
      <t xml:space="preserve">          </t>
    </r>
    <r>
      <rPr>
        <sz val="12"/>
        <rFont val="Times New Roman"/>
        <family val="1"/>
      </rPr>
      <t xml:space="preserve"> </t>
    </r>
  </si>
  <si>
    <r>
      <t xml:space="preserve">ABSENT:  </t>
    </r>
    <r>
      <rPr>
        <u val="single"/>
        <sz val="12"/>
        <rFont val="Times New Roman"/>
        <family val="1"/>
      </rPr>
      <t xml:space="preserve">          </t>
    </r>
  </si>
  <si>
    <t>The undersigned __________________________________________(Title of Officer) of the _____________________________________ (Name of Applicant)  therefore named does hereby attest and certify that the foregoing is a true and full copy of a resolution of the Governing Board adopted at a duly convened meeting on the date above-mentioned, which has not been altered, amended or repealed.</t>
  </si>
  <si>
    <t xml:space="preserve">RDA Monitoring Fees </t>
  </si>
  <si>
    <t>Housing support services for special needs groups will be provided.</t>
  </si>
  <si>
    <t>Low Income Housing Tax Credits</t>
  </si>
  <si>
    <r>
      <t>Local Housing Need.</t>
    </r>
    <r>
      <rPr>
        <sz val="11"/>
        <rFont val="Times New Roman"/>
        <family val="1"/>
      </rPr>
      <t xml:space="preserve"> (Please check all applicable). The Project will address priorities established under Riverside County’s Consolidated Plan.</t>
    </r>
  </si>
  <si>
    <r>
      <t xml:space="preserve">Site is </t>
    </r>
    <r>
      <rPr>
        <b/>
        <u val="single"/>
        <sz val="12"/>
        <rFont val="Times New Roman"/>
        <family val="1"/>
      </rPr>
      <t>outside</t>
    </r>
    <r>
      <rPr>
        <sz val="12"/>
        <rFont val="Times New Roman"/>
        <family val="1"/>
      </rPr>
      <t xml:space="preserve"> a Redevelopment Project Area.</t>
    </r>
  </si>
  <si>
    <r>
      <t xml:space="preserve">Site is </t>
    </r>
    <r>
      <rPr>
        <b/>
        <u val="single"/>
        <sz val="12"/>
        <rFont val="Times New Roman"/>
        <family val="1"/>
      </rPr>
      <t>inside</t>
    </r>
    <r>
      <rPr>
        <sz val="12"/>
        <rFont val="Times New Roman"/>
        <family val="1"/>
      </rPr>
      <t xml:space="preserve"> a Redevelopment Project Area.</t>
    </r>
  </si>
  <si>
    <r>
      <t>Use Energy Star rated roofs. (</t>
    </r>
    <r>
      <rPr>
        <u val="single"/>
        <sz val="9"/>
        <color indexed="12"/>
        <rFont val="Times New Roman"/>
        <family val="1"/>
      </rPr>
      <t>Click here for more info.)</t>
    </r>
  </si>
  <si>
    <r>
      <t xml:space="preserve">This Application is designed to fund projects which are ready for construction and/or acquisition activities. The application should not represent a project that is conceptual in nature. Further, this application is intended to clearly state the entire scope and anticipated accomplishments of the housing activity proposed. If funded, </t>
    </r>
    <r>
      <rPr>
        <u val="single"/>
        <sz val="11"/>
        <rFont val="Times New Roman"/>
        <family val="1"/>
      </rPr>
      <t>under no circumstances</t>
    </r>
    <r>
      <rPr>
        <sz val="11"/>
        <rFont val="Times New Roman"/>
        <family val="1"/>
      </rPr>
      <t>, shall the applicant re-define, re-negotiate or otherwise change the scope or the original intent of the proposal. If for any purpose, the project is thus redefined with a change in the scope of purpose, or any deviation from the original intent of the application, this application shall be deemed null and void.</t>
    </r>
  </si>
  <si>
    <t>Mobile Home Park</t>
  </si>
  <si>
    <t>Total New Construction Cost</t>
  </si>
  <si>
    <t>List all existing/planned affordable housing developments in the market area by identifying name and location, type of affordable project, existing or proposed, distance from project, population served, # of bedroom size, rent by unit size, and project amenities.</t>
  </si>
  <si>
    <t>Use of energy efficient appliances with the Energy Star rating (or equivalent) for all appliances, including refrigerators, dishwashers, washers and dryers (whether in units or in community laundry facilities), heating and cooling systems, including furnaces, and air conditioners that will be used in the development.</t>
  </si>
  <si>
    <t>Site and Neighborhood Standard</t>
  </si>
  <si>
    <t>FEMA Flood Insurance Rate Map</t>
  </si>
  <si>
    <t>Uses of Funds &amp; 30 Years Proforma (Development Budget, LIHTC, Assumptions &amp; Input Data, Underwriting Summary, Construction Cost, Operating Proforma 1st Year, 2-7th Year, and 30 Year Proforma)</t>
  </si>
  <si>
    <t>*  Submit detail construction cost breakdown and label as Attachment 27. Construction Cost Breakdown.</t>
  </si>
  <si>
    <t>** Submit and itemize Impact Fees and insert in Attachment 27.</t>
  </si>
  <si>
    <t xml:space="preserve">30) </t>
  </si>
  <si>
    <t xml:space="preserve">31) </t>
  </si>
  <si>
    <t xml:space="preserve">32) </t>
  </si>
  <si>
    <t>Project Evaluation</t>
  </si>
  <si>
    <t>EXHIBIT D - LIST OF PREVIOUS HOUSING PROJECTS FOR THE PAST 5 YEARS</t>
  </si>
  <si>
    <t>Submit a copy of letter of good standing from the California Franchise Tax Board that is dated no more than 12 months.</t>
  </si>
  <si>
    <t>Submit a copy of your organizations’ most current annual operating budget, its last two years of audited financial statements, and CPA certification that the applicant is in compliance w/ OMB Circular A-133, single audit report.</t>
  </si>
  <si>
    <t>V.</t>
  </si>
  <si>
    <t>VI.</t>
  </si>
  <si>
    <t xml:space="preserve">For Board members residing in low-income neighborhoods in the community, submit evidence that the neighborhoods meet HUD definition that 51% or more of the residents are low-income. </t>
  </si>
  <si>
    <t>VII. CURRENT BOARD MEMBERS:</t>
  </si>
  <si>
    <t>Resident of a Low-Income Neighborhood in the Community</t>
  </si>
  <si>
    <t xml:space="preserve">Low Income Resident of Community </t>
  </si>
  <si>
    <t xml:space="preserve">Elected Represent-ative of a 
Low-Income Neighborhood Organization </t>
  </si>
  <si>
    <t>Public Official or Employee (*see Note)</t>
  </si>
  <si>
    <t>Check boxes, if applicable</t>
  </si>
  <si>
    <t>Minimum 1/3rd (*see Note)</t>
  </si>
  <si>
    <t>Maximum 1/3rd</t>
  </si>
  <si>
    <t>Member Name:</t>
  </si>
  <si>
    <t>Employer:</t>
  </si>
  <si>
    <t>Address:</t>
  </si>
  <si>
    <t>Term Expires:</t>
  </si>
  <si>
    <t>Capacity:</t>
  </si>
  <si>
    <t>The information contained in this checklist refers to the definition of Community Housing Development Organizations (CHDOs) in Subpart A, Section 92.2 of the HOME Final Rule.  The checklist will be used by EDA to evaluate the documents HUD requires a non-profit to collect in order to certify the non-profit as a CHDO.</t>
  </si>
  <si>
    <t>NOTE:  The CHDO, or its parent organization must be able to show one year of serving the community from the date the participating jurisdiction provides HOME funds to the organization.  In the statement, the organization must describe its history (or its parent organization's history) of serving the community by describing activities which it provided (or its parent organization provided), such as:  (1) developing new housing, rehabilitating existing stock and managing housing stock or;  (2) delivering non-housing services that have had lasting benefits for the community, such as counseling, food relief, or child care facilities.  The statement must be signed by the president of the organization or by a HUD approved representative.</t>
  </si>
  <si>
    <t>Under the HOME program, for urban areas, the term, "community", is defined as one or several neighborhoods, a city, county, or metropolitan area.  For rural areas, "community", is defined as one or several neighborhoods, a town, village, county, or multi-county area (but not the whole state), provided that the governing board contains low-income residents from each of the multi-county areas.  Low-income neighborhoods are defined as neighborhoods where 51% or more of the residents are low-income.</t>
  </si>
  <si>
    <t>The CHDO must also provide a formal process for low-income program beneficiaries to advise the CHDO on design, location of cites, development and management of affordable housing.  This requirement is important for CHDOs serving a large geographic area, where it may not be possible for a CHDO to have low-income board representation from every neighborhood in which the CHDO will develop, own or sponsor housing.</t>
  </si>
  <si>
    <t>CHDO should establish systems for community involvement in parts of their service areas where housing will be developed, but which are not represented on their boards.  Such system might include special committees of neighbors of a proposed development site, neighborhood advisory council or open town meeting.</t>
  </si>
  <si>
    <t>A CHDO may be chartered by a State or local government; however, the State or local government may not appoint: (1) more than one-third of the membership of the organization's governing body; (2) the board members appointed by the State or local government may not, in turn, appoint the remaining two-thirds of the board members; and (3) no more than one-third of the governing board members are public officials, as evidenced by the organization's:</t>
  </si>
  <si>
    <t>If the CHDO is sponsored or created by a for-profit entity, the for-profit entity may not appoint more than one-third of the membership of the CHDO's governing body, and the board members appointed by the for-profit entity may not, in turn, appoint the remaining two-thirds of the board members, as evidenced by the CHDO's:</t>
  </si>
  <si>
    <t>Submit a Tenant Participation Plan describing the program of tenant participation in management decisions for rental projects, and adhere to a fair lease and grievance procedure pursuant to 24 CFR Section 92.303 and a description of the formal process used to solicit advice from low income program beneficiaries in decisions regarding design, site, development, and management of affordable housing.</t>
  </si>
  <si>
    <t>Submit a copy of corporation’s By-Laws, Articles of Incorporation and any Amendments and a Certificate of Status, Domestic Corporation from the California Secretary of State that is dated no more than 12 months prior to the date of this application.  A list of the current governing board composition and indicate which of the individuals listed below meet the 1/3 low-to moderate income representation as defined by 24 CFR Section 92.2 Be sure to maintain documentation of address and income for review by staff during monitoring.</t>
  </si>
  <si>
    <t>(Name of Applicant)</t>
  </si>
  <si>
    <t>wishes to submit an application to obtain from the Agency an allocation of Redevelopment Housing Set-Aside Fund.</t>
  </si>
  <si>
    <t>shall submit to the County an application to participate in the HOME program which will request a funding allocation for the following activities: (briefly describe)</t>
  </si>
  <si>
    <t xml:space="preserve">If the application for funding is approved, </t>
  </si>
  <si>
    <t>authorizes</t>
  </si>
  <si>
    <t xml:space="preserve">(office or position titles of authorized person or persons) to execute in the name of </t>
  </si>
  <si>
    <t>the Application, the Agreement for use of HOME funds, and ALL other documents required by the County or HUD for participation in the HOME program, and ANY amendments thereto.</t>
  </si>
  <si>
    <t>NOTE:    This is intended to be a model resolution authorizing submittal of an application to the County.  Applicants may use their own format if it contains all of the authorizations contained in this model.</t>
  </si>
  <si>
    <r>
      <t xml:space="preserve">a political subdivision of the State of California, </t>
    </r>
    <r>
      <rPr>
        <b/>
        <u val="single"/>
        <sz val="12"/>
        <rFont val="Times New Roman"/>
        <family val="1"/>
      </rPr>
      <t>or</t>
    </r>
    <r>
      <rPr>
        <sz val="12"/>
        <rFont val="Times New Roman"/>
        <family val="1"/>
      </rPr>
      <t xml:space="preserve"> a non-profit corporation wishes to apply for and receive an allocation of funds through the HOME Program; and</t>
    </r>
  </si>
  <si>
    <t>HEREBY, AUTHORIZES THE SUBMITTAL OF AN APPLICATION TO THE ECONOMIC DEVELOPMENT AGENCY FOR THE COUNTY OF RIVERSIDE FOR HOME INVESTMENT PARTNERSHIPS ("HOME") PROGRAM FUNDS; THE EXECUTION OF A STANDARD AGREEMENT IF SELECTED FOR SUCH FUNDING AND ANY AMENDMENTS THERETO; AND ANY RELATED DOCUMENTS NECESSARY TO PARTICIPATE IN THE HOME PROGRAM.</t>
  </si>
  <si>
    <t>The Economic Development Agency (hereinafter referred to as "County") has issued a Notice of Funding Availability for the HOME program and is authorized to approve funding allocation which will be made available directly through the U.S. Department of Housing and Urban Development (HUD)  to be used for the purposes set forth in Title II of the Cranston-Gonzales National Affordable Housing Act of 1990, the implementing regulations set forth in Title 24 of the Code of Federal Regulations, part 92; and</t>
  </si>
  <si>
    <t>hereby agrees to use the HOME funds for eligible activities in the manner presented in the application as approved by the Department and in accordance with regulations cited above.  It also may execute any and all other instruments necessary or required by the Department or HUD for participation in HOME.</t>
  </si>
  <si>
    <t>CHDO's are advised that an authorizing resolution must be submitted with all applications by CHDO's which contain the information and authorizations contained in this model.  The model resolution should be modified by CHDO's as appropriate to meet the corporate structure of the CHDO.</t>
  </si>
  <si>
    <t xml:space="preserve">     Placed-in-Service:</t>
  </si>
  <si>
    <t>Placed-in-Service:</t>
  </si>
  <si>
    <t>Site &amp; Neighborhoods Standards Review</t>
  </si>
  <si>
    <t>EXHIBIT G</t>
  </si>
  <si>
    <t>HOME Rental New Construction Project</t>
  </si>
  <si>
    <t>HOME Project:</t>
  </si>
  <si>
    <t>Jurisdiction Minority %:</t>
  </si>
  <si>
    <t>White</t>
  </si>
  <si>
    <t>Black</t>
  </si>
  <si>
    <t>Asian</t>
  </si>
  <si>
    <t>American Indian/Alaskan Native</t>
  </si>
  <si>
    <t>Native Hawaiian/Pacific Islander</t>
  </si>
  <si>
    <t>Standard [from 24 CFR 983.6(b)]</t>
  </si>
  <si>
    <t>Rule Reference</t>
  </si>
  <si>
    <t>Compliance</t>
  </si>
  <si>
    <t>Adequacy of Site:</t>
  </si>
  <si>
    <t>983.6(b)(1)</t>
  </si>
  <si>
    <t>Size, exposure, contour accommodates units</t>
  </si>
  <si>
    <t>Utilities &amp; street access adequate</t>
  </si>
  <si>
    <t>Project &amp; location furthers compliance with fair housing laws</t>
  </si>
  <si>
    <t>983.6(b)(2)</t>
  </si>
  <si>
    <t>Site is (must meet one of the following conditions):</t>
  </si>
  <si>
    <t>Not in an area of minority concentration or racially mixed area OR</t>
  </si>
  <si>
    <t>983.6(b)(3)(i)</t>
  </si>
  <si>
    <t>In area of minority concentration, but either:</t>
  </si>
  <si>
    <t>&lt;&gt;</t>
  </si>
  <si>
    <t>Sufficient comparable opportunities exist outside area for minorities based on analysis of HUD-assisted housing OR</t>
  </si>
  <si>
    <t>983.6(b)(3)(ii)
983.6(b)(3)(iii)</t>
  </si>
  <si>
    <t>Necessary to meet overriding housing need that cannot otherwise be met:</t>
  </si>
  <si>
    <t>983.6(b)(3)(iv)</t>
  </si>
  <si>
    <t>*</t>
  </si>
  <si>
    <t>Integral to preservation strategy OR</t>
  </si>
  <si>
    <t>Integral to revitalizing area strategy.</t>
  </si>
  <si>
    <t>Promotes greater choice of housing opportunities &amp; avoids undue concentration of assisted persons</t>
  </si>
  <si>
    <t>983.6(b)(4)</t>
  </si>
  <si>
    <t>Neighborhood is not seriously detrimental to family life:</t>
  </si>
  <si>
    <t>983.6(b)(5)</t>
  </si>
  <si>
    <t>Substandard/other undesirable conditions do not predominate  OR</t>
  </si>
  <si>
    <t>Comprehensive strategy in place to address undesirable conditions</t>
  </si>
  <si>
    <t>Neighborhood is comparably accessible to broad range of services &amp; facilities</t>
  </si>
  <si>
    <t>983.6(b)(6)</t>
  </si>
  <si>
    <t>Travel/access to jobs is not excessive</t>
  </si>
  <si>
    <t>983.6(b)(7)</t>
  </si>
  <si>
    <t>Exception: does not apply to elderly housing</t>
  </si>
  <si>
    <t>EXHIBIT F</t>
  </si>
  <si>
    <t># HOME units</t>
  </si>
  <si>
    <t>Self Help/Coop</t>
  </si>
  <si>
    <t>Special Needs</t>
  </si>
  <si>
    <t>Single Family</t>
  </si>
  <si>
    <t>expires 1/1/2009</t>
  </si>
  <si>
    <t>Rev. 5/19/08</t>
  </si>
  <si>
    <t>A.  Development Budget</t>
  </si>
  <si>
    <t>TOTAL PROJECT COST</t>
  </si>
  <si>
    <t>General Requirements</t>
  </si>
  <si>
    <t xml:space="preserve"> </t>
  </si>
  <si>
    <t>Insurance</t>
  </si>
  <si>
    <t xml:space="preserve">Origination Fee </t>
  </si>
  <si>
    <t xml:space="preserve">Developer Profit </t>
  </si>
  <si>
    <t>1.Tax Credit Equity</t>
  </si>
  <si>
    <t>5._________</t>
  </si>
  <si>
    <t>SECTION XIII.     USES OF FUNDS</t>
  </si>
  <si>
    <t xml:space="preserve">Total Reserves </t>
  </si>
  <si>
    <t>Total Other Sources of Permanent Financing</t>
  </si>
  <si>
    <t>Project Name:</t>
  </si>
  <si>
    <t>Total Number of Units</t>
  </si>
  <si>
    <t>Rental Income</t>
  </si>
  <si>
    <t>Year 1</t>
  </si>
  <si>
    <t>Net Rent</t>
  </si>
  <si>
    <t>Total Rental Income</t>
  </si>
  <si>
    <t>Income</t>
  </si>
  <si>
    <t>Other Income</t>
  </si>
  <si>
    <t>/un/mo</t>
  </si>
  <si>
    <t>Units</t>
  </si>
  <si>
    <t>Increase</t>
  </si>
  <si>
    <t xml:space="preserve">   Laundry Facilities</t>
  </si>
  <si>
    <t xml:space="preserve">   Vending Machines</t>
  </si>
  <si>
    <t xml:space="preserve">  Other - Specify</t>
  </si>
  <si>
    <t>Total Other Income</t>
  </si>
  <si>
    <t>Total Potential Gross Income</t>
  </si>
  <si>
    <t>Less Vacancy Allowance</t>
  </si>
  <si>
    <t>Expenses</t>
  </si>
  <si>
    <t xml:space="preserve">   General Adminstrative</t>
  </si>
  <si>
    <t xml:space="preserve">       Advertising</t>
  </si>
  <si>
    <t xml:space="preserve">       Legal</t>
  </si>
  <si>
    <t xml:space="preserve">       Accounting/audit</t>
  </si>
  <si>
    <t xml:space="preserve">      Security</t>
  </si>
  <si>
    <t xml:space="preserve">      Other</t>
  </si>
  <si>
    <t xml:space="preserve">      Total Administrative</t>
  </si>
  <si>
    <t>Utilities</t>
  </si>
  <si>
    <t xml:space="preserve">      Fuel</t>
  </si>
  <si>
    <t xml:space="preserve">      Gas</t>
  </si>
  <si>
    <t xml:space="preserve">      Electricity</t>
  </si>
  <si>
    <t xml:space="preserve">      Water/Sewer</t>
  </si>
  <si>
    <t xml:space="preserve">Payroll/Payroll Taxes </t>
  </si>
  <si>
    <t xml:space="preserve">      On-Site Manager</t>
  </si>
  <si>
    <t xml:space="preserve">      Maintenance Person</t>
  </si>
  <si>
    <t xml:space="preserve">      Payroll Taxes</t>
  </si>
  <si>
    <t xml:space="preserve">      Total Payroll</t>
  </si>
  <si>
    <t>Maintenance</t>
  </si>
  <si>
    <t xml:space="preserve">      Painting</t>
  </si>
  <si>
    <t xml:space="preserve">      Repair</t>
  </si>
  <si>
    <t xml:space="preserve">      Trash Removal</t>
  </si>
  <si>
    <t xml:space="preserve">      Exterminating</t>
  </si>
  <si>
    <t xml:space="preserve">      Grounds</t>
  </si>
  <si>
    <t xml:space="preserve">      Elevator</t>
  </si>
  <si>
    <t xml:space="preserve">      Supplies</t>
  </si>
  <si>
    <t xml:space="preserve">      Total Maintenance</t>
  </si>
  <si>
    <t>Total Expenses</t>
  </si>
  <si>
    <t>Replacement Reserve</t>
  </si>
  <si>
    <t xml:space="preserve">Operating Reserve </t>
  </si>
  <si>
    <t>Total Operating Expenses</t>
  </si>
  <si>
    <t>Net Operating Income (NOI)</t>
  </si>
  <si>
    <t>Year 2</t>
  </si>
  <si>
    <t xml:space="preserve">      Total Utilities</t>
  </si>
  <si>
    <t xml:space="preserve">      Management Fee</t>
  </si>
  <si>
    <t xml:space="preserve">      Insurance</t>
  </si>
  <si>
    <t xml:space="preserve">      Real Estate Taxes</t>
  </si>
  <si>
    <t xml:space="preserve">      Total Service Amenities Budget</t>
  </si>
  <si>
    <t>Year 3</t>
  </si>
  <si>
    <t>Year 4</t>
  </si>
  <si>
    <t>Year 5</t>
  </si>
  <si>
    <t>Year 6</t>
  </si>
  <si>
    <t>Total # units:</t>
  </si>
  <si>
    <t>Total Sq.Ft:</t>
  </si>
  <si>
    <t>Cost/SF</t>
  </si>
  <si>
    <t>A. Land Cost/Acquisition</t>
  </si>
  <si>
    <t>B. Rehabilitation</t>
  </si>
  <si>
    <t>D. Architectural Fees &amp; Eng.</t>
  </si>
  <si>
    <t xml:space="preserve">E. Const. Int.&amp; Fees </t>
  </si>
  <si>
    <t>F. Construction Contingency</t>
  </si>
  <si>
    <t>G. Permanent Financing</t>
  </si>
  <si>
    <t>H. Legal Fees</t>
  </si>
  <si>
    <t>I. Reserves</t>
  </si>
  <si>
    <t>J. Other</t>
  </si>
  <si>
    <t>K. DeveloperCosts</t>
  </si>
  <si>
    <t>6.________</t>
  </si>
  <si>
    <t>Cost/Unit</t>
  </si>
  <si>
    <t>%Total Budget</t>
  </si>
  <si>
    <t>Annual</t>
  </si>
  <si>
    <t xml:space="preserve">Monthly </t>
  </si>
  <si>
    <t>Year 7</t>
  </si>
  <si>
    <t>Year 8</t>
  </si>
  <si>
    <t>Year 9</t>
  </si>
  <si>
    <t>Year 10</t>
  </si>
  <si>
    <t>Year 11</t>
  </si>
  <si>
    <t>Year 12</t>
  </si>
  <si>
    <t>Year 13</t>
  </si>
  <si>
    <t>Year 14</t>
  </si>
  <si>
    <t>Year 15</t>
  </si>
  <si>
    <t>Effective Gross Income (EGI)</t>
  </si>
  <si>
    <t>% EGI</t>
  </si>
  <si>
    <t>Key Assumption</t>
  </si>
  <si>
    <t>Vacancy Trend</t>
  </si>
  <si>
    <t>Other Income Trend</t>
  </si>
  <si>
    <t>Administrative Expenses Trend</t>
  </si>
  <si>
    <t>Management Fee Expenses Trend</t>
  </si>
  <si>
    <t>Utilities Expenses Trend</t>
  </si>
  <si>
    <t>Payroll Expenses Trend</t>
  </si>
  <si>
    <t>Maintenance Expenses Trend</t>
  </si>
  <si>
    <t>Insurance Expenses Trend</t>
  </si>
  <si>
    <t>Real Estate Taxes Trend</t>
  </si>
  <si>
    <t>Total Service Amenities Budget Trend</t>
  </si>
  <si>
    <t>Replacement Reserve Trend</t>
  </si>
  <si>
    <t>Operating Reserve Trend</t>
  </si>
  <si>
    <t>Acceptable Range</t>
  </si>
  <si>
    <t>Total Operating Cost Per Unit Per Month</t>
  </si>
  <si>
    <t>$40, or 5 -7% of gross rental income</t>
  </si>
  <si>
    <t>Architect &amp; Engineering</t>
  </si>
  <si>
    <t>Contingency</t>
  </si>
  <si>
    <t>Developer's Fee</t>
  </si>
  <si>
    <t>Type of Unit</t>
  </si>
  <si>
    <t>Number of Units</t>
  </si>
  <si>
    <t xml:space="preserve">    Debt Coverage Ratio for 1st Loan</t>
  </si>
  <si>
    <t xml:space="preserve">    Debt Coverage Ratio for 2nd Loan</t>
  </si>
  <si>
    <t>Available Cash Flow</t>
  </si>
  <si>
    <t xml:space="preserve">    Debt Service Per Year 2nd Loan:</t>
  </si>
  <si>
    <t xml:space="preserve">    Debt Service Per Year for 1st Loan:</t>
  </si>
  <si>
    <t>Other Income - Laundry Facilities/Yr</t>
  </si>
  <si>
    <t>Other Income - Vending Machines/Yr</t>
  </si>
  <si>
    <t>Land:</t>
  </si>
  <si>
    <t xml:space="preserve">Acres  </t>
  </si>
  <si>
    <t>No.of Bldgs:</t>
  </si>
  <si>
    <t>Underwriting Summary:</t>
  </si>
  <si>
    <t>of Hard Cost</t>
  </si>
  <si>
    <t>Construction Loan:</t>
  </si>
  <si>
    <t xml:space="preserve">   Term in months</t>
  </si>
  <si>
    <t>months</t>
  </si>
  <si>
    <t xml:space="preserve">   Interest Rate:</t>
  </si>
  <si>
    <t>Permanent Loan:</t>
  </si>
  <si>
    <t>Debt Service - Permanent</t>
  </si>
  <si>
    <t>Land Cost /unit</t>
  </si>
  <si>
    <t>Land Cost/acre</t>
  </si>
  <si>
    <t>Total Cost /Unit (exclude Land)</t>
  </si>
  <si>
    <t>Total Cost /Unit (include Land)</t>
  </si>
  <si>
    <t>Project Name &amp; City</t>
  </si>
  <si>
    <t xml:space="preserve">   Amount</t>
  </si>
  <si>
    <t xml:space="preserve">  Loan #1: Amount</t>
  </si>
  <si>
    <t xml:space="preserve">   Annual Debt Service </t>
  </si>
  <si>
    <t>1. First Loan Term:</t>
  </si>
  <si>
    <t>2. Second Loan Term:</t>
  </si>
  <si>
    <t xml:space="preserve">  Loan #2: Amount</t>
  </si>
  <si>
    <t>Monthly</t>
  </si>
  <si>
    <t xml:space="preserve"> Allowance</t>
  </si>
  <si>
    <t>Utility</t>
  </si>
  <si>
    <t>% Area</t>
  </si>
  <si>
    <t>Median</t>
  </si>
  <si>
    <t>/SF</t>
  </si>
  <si>
    <t>General Contractor O/P</t>
  </si>
  <si>
    <t>Manager</t>
  </si>
  <si>
    <t>2.Conv. Loan</t>
  </si>
  <si>
    <t>3.City</t>
  </si>
  <si>
    <t>4% to 7% (10% for SRO)</t>
  </si>
  <si>
    <t>Deferred Developer's Fee</t>
  </si>
  <si>
    <t>4. Deferred Developer's Fee</t>
  </si>
  <si>
    <t>&lt;7.5% project cost before developer's fee</t>
  </si>
  <si>
    <t>Minimum 1.1</t>
  </si>
  <si>
    <t>Total Operating Expense as % of EGI</t>
  </si>
  <si>
    <t xml:space="preserve">   Management as % of EGI</t>
  </si>
  <si>
    <t xml:space="preserve">   Maintenance as % of EGI</t>
  </si>
  <si>
    <t xml:space="preserve">   R.E &amp; Insurance as % EGI</t>
  </si>
  <si>
    <t xml:space="preserve">   Administrative as % EGI</t>
  </si>
  <si>
    <t xml:space="preserve">   Payroll as % EGI</t>
  </si>
  <si>
    <t xml:space="preserve">   Service Amenities as % EGI</t>
  </si>
  <si>
    <t>30% to 40% of EGI</t>
  </si>
  <si>
    <t>0.6% of hard cost or $200/u/yr</t>
  </si>
  <si>
    <t xml:space="preserve">   Utilities as % of EGI</t>
  </si>
  <si>
    <t>3-7% of construction costs incl O/H/P</t>
  </si>
  <si>
    <t>5-10% construction costs incl O/H/P</t>
  </si>
  <si>
    <t>Total Hard Cost/ SF (exclude site)</t>
  </si>
  <si>
    <t>Total Hard Cost/ SF (include site)</t>
  </si>
  <si>
    <t>10% of construction costs (site+struct)</t>
  </si>
  <si>
    <t>4% of construction costs (site+struct)</t>
  </si>
  <si>
    <t>$166 - 266</t>
  </si>
  <si>
    <t>Min. 1% of Replacement Cost</t>
  </si>
  <si>
    <t xml:space="preserve">Rental Income Trend </t>
  </si>
  <si>
    <t xml:space="preserve">                                              PERMANENT SOURCES</t>
  </si>
  <si>
    <t>@</t>
  </si>
  <si>
    <t>/unit/mo</t>
  </si>
  <si>
    <t>Other Income - Specify______________</t>
  </si>
  <si>
    <t xml:space="preserve">   Management Fee Per Unit Per Month</t>
  </si>
  <si>
    <t xml:space="preserve">   Total O.Cost/U/M excl. Tx,Reserve, Service Am.</t>
  </si>
  <si>
    <t xml:space="preserve">   Property Tax</t>
  </si>
  <si>
    <t>Debt Service Coverage Ratio</t>
  </si>
  <si>
    <t>Tax Credit Equity</t>
  </si>
  <si>
    <t>Developer's Deferred Equity</t>
  </si>
  <si>
    <t xml:space="preserve">   Subtotal Equity</t>
  </si>
  <si>
    <t>Local City Funds</t>
  </si>
  <si>
    <t>Other Conventional Financing</t>
  </si>
  <si>
    <t xml:space="preserve">   Replacement Reserve/unit/yr</t>
  </si>
  <si>
    <t>Year 16</t>
  </si>
  <si>
    <t>Year 17</t>
  </si>
  <si>
    <t>Year 18</t>
  </si>
  <si>
    <t>Year 19</t>
  </si>
  <si>
    <t>Year 20</t>
  </si>
  <si>
    <t>Year 21</t>
  </si>
  <si>
    <t>Year 22</t>
  </si>
  <si>
    <t>Year 23</t>
  </si>
  <si>
    <t>Year 24</t>
  </si>
  <si>
    <t>Year 25</t>
  </si>
  <si>
    <t>Year 26</t>
  </si>
  <si>
    <t>Year 27</t>
  </si>
  <si>
    <t>Year 28</t>
  </si>
  <si>
    <t>Year 29</t>
  </si>
  <si>
    <t>Year 30</t>
  </si>
  <si>
    <t>Total Development Cost</t>
  </si>
  <si>
    <t>C. New Construction *</t>
  </si>
  <si>
    <t>Total Cost / SF</t>
  </si>
  <si>
    <t>Cash on Cash Return (15 Yr Ave. Cash Flow)</t>
  </si>
  <si>
    <t>Cash on Cash Return (1st Yr Cash Flow)</t>
  </si>
  <si>
    <t>Annual Profit</t>
  </si>
  <si>
    <t>2.5% to 3.5%</t>
  </si>
  <si>
    <t>(0Bd-$108,557,1Bd-$124,438,2Bd-$151,318,3Bd-$195,751,4Bd-$214,874)</t>
  </si>
  <si>
    <t>Local Impact Fees &amp; Permit/ Unit</t>
  </si>
  <si>
    <t>Number of Buildings</t>
  </si>
  <si>
    <t>Gross Land Area</t>
  </si>
  <si>
    <t>Gross S.F Building</t>
  </si>
  <si>
    <t>Acres</t>
  </si>
  <si>
    <t>S.F.</t>
  </si>
  <si>
    <t>Division</t>
  </si>
  <si>
    <t>Trade Item</t>
  </si>
  <si>
    <t>Estimated Cost</t>
  </si>
  <si>
    <t>Gross S.F Cost</t>
  </si>
  <si>
    <t>Per Unit Cost</t>
  </si>
  <si>
    <t>% of Total</t>
  </si>
  <si>
    <t>Concrete</t>
  </si>
  <si>
    <t>Masonry</t>
  </si>
  <si>
    <t>Metals</t>
  </si>
  <si>
    <t>R. Carpentry</t>
  </si>
  <si>
    <t>F. Carpentry</t>
  </si>
  <si>
    <t>Waterproofting</t>
  </si>
  <si>
    <t>Insulation</t>
  </si>
  <si>
    <t xml:space="preserve">Roofing </t>
  </si>
  <si>
    <t>Sheet Metal</t>
  </si>
  <si>
    <t>Doors</t>
  </si>
  <si>
    <t>Windows</t>
  </si>
  <si>
    <t>Glass</t>
  </si>
  <si>
    <t>Lath &amp; Plaster</t>
  </si>
  <si>
    <t>Drywall</t>
  </si>
  <si>
    <t>Tile Work</t>
  </si>
  <si>
    <t>Acoustical</t>
  </si>
  <si>
    <t>Resilient Flooring</t>
  </si>
  <si>
    <t>Painting</t>
  </si>
  <si>
    <t>Specialties</t>
  </si>
  <si>
    <t>Special Eqpt.</t>
  </si>
  <si>
    <t>Cabinets</t>
  </si>
  <si>
    <t>Appliances</t>
  </si>
  <si>
    <t>Blinds &amp; Shades</t>
  </si>
  <si>
    <t>Carpets</t>
  </si>
  <si>
    <t>Special Construc.</t>
  </si>
  <si>
    <t>Elevators</t>
  </si>
  <si>
    <t>Plumbing &amp; Hot water</t>
  </si>
  <si>
    <t>HVAC</t>
  </si>
  <si>
    <t>Electricals</t>
  </si>
  <si>
    <t>Earthwork</t>
  </si>
  <si>
    <t>Site Utilities</t>
  </si>
  <si>
    <t>Roads &amp; Walks</t>
  </si>
  <si>
    <t>Lawns &amp; Planting</t>
  </si>
  <si>
    <t>Unusual Site Condition</t>
  </si>
  <si>
    <t xml:space="preserve">  Total Land Improvements</t>
  </si>
  <si>
    <t xml:space="preserve">  Total Structures</t>
  </si>
  <si>
    <t>Contractor's Overhead</t>
  </si>
  <si>
    <t>Constractor's Profit</t>
  </si>
  <si>
    <t>Other Fees</t>
  </si>
  <si>
    <t>Bond Premium</t>
  </si>
  <si>
    <t>General Requirement</t>
  </si>
  <si>
    <t>Previous editions are obsolete</t>
  </si>
  <si>
    <t>1325 Spruce Street, Suite 400</t>
  </si>
  <si>
    <t>Riverside, CA 92507</t>
  </si>
  <si>
    <t>Tom Fan - tfan@rivcoeda.org</t>
  </si>
  <si>
    <t>951.955.3429   FAX:  951.955.3426</t>
  </si>
  <si>
    <t xml:space="preserve">ALL SECTIONS OF THIS APPLICATION, INCLUDING ATTACHMENTS AND EXHIBITS MUST BE COMPLETE AND ACCURATE TO BE CONSIDERED FOR FUNDING. REVIEW YOUR APPLICATION AND ATTACHMENTS/EXHIBITS FOR COMPLETENESS.  INCOMPLETE PACKAGES WILL NOT BE RATED. </t>
  </si>
  <si>
    <t>ONE (1) ORIGINAL, TWO (2) COPIES AND A COMPUTER DISKETTE/CD-ROM
OF THIS APPLICATION MUST BE SUBMITTED.</t>
  </si>
  <si>
    <t>SECTION I</t>
  </si>
  <si>
    <t>APPLICANT SUMMARY</t>
  </si>
  <si>
    <t>Name of Applicant:</t>
  </si>
  <si>
    <t>Chief Executive Officer’s Name:</t>
  </si>
  <si>
    <t>Title of Chief Executive Officer:</t>
  </si>
  <si>
    <t>Applicant mailing Address:</t>
  </si>
  <si>
    <t>City:</t>
  </si>
  <si>
    <t>Zip:</t>
  </si>
  <si>
    <t>Contact Person:</t>
  </si>
  <si>
    <t>Title:</t>
  </si>
  <si>
    <t>Phone Number:</t>
  </si>
  <si>
    <t>FAX Number:</t>
  </si>
  <si>
    <t>Email:</t>
  </si>
  <si>
    <t>Legal Status of Applicant:</t>
  </si>
  <si>
    <t>Individual</t>
  </si>
  <si>
    <t xml:space="preserve">Non-profit Developer </t>
  </si>
  <si>
    <t>For-profit Developer</t>
  </si>
  <si>
    <t>SECTION II</t>
  </si>
  <si>
    <t>GENERAL AND SUMMARY INFORMATION</t>
  </si>
  <si>
    <t>A.</t>
  </si>
  <si>
    <t>Project:</t>
  </si>
  <si>
    <t>Site Address:</t>
  </si>
  <si>
    <t>City/Community:</t>
  </si>
  <si>
    <t>Zip Code:</t>
  </si>
  <si>
    <t>Census Tract:</t>
  </si>
  <si>
    <t>Assessor’s Parcel Number(s):</t>
  </si>
  <si>
    <t>Supervisorial District:</t>
  </si>
  <si>
    <t>B.</t>
  </si>
  <si>
    <t>New Construction</t>
  </si>
  <si>
    <t>Acquisition and/or Rehabilitation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</si>
</sst>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mm\-yy"/>
    <numFmt numFmtId="166" formatCode="m/d/yy\ h:mm"/>
    <numFmt numFmtId="167" formatCode="#\ #0.0E+0"/>
    <numFmt numFmtId="168" formatCode="_(&quot;$&quot;* #,##0.0_);_(&quot;$&quot;* \(#,##0.0\);_(&quot;$&quot;* &quot;-&quot;??_);_(@_)"/>
    <numFmt numFmtId="169" formatCode="_(&quot;$&quot;* #,##0_);_(&quot;$&quot;* \(#,##0\);_(&quot;$&quot;* &quot;-&quot;??_);_(@_)"/>
    <numFmt numFmtId="170" formatCode="_(* #,##0.0_);_(* \(#,##0.0\);_(* &quot;-&quot;??_);_(@_)"/>
    <numFmt numFmtId="171" formatCode="_(* #,##0_);_(* \(#,##0\);_(* &quot;-&quot;??_);_(@_)"/>
    <numFmt numFmtId="172" formatCode="&quot;Yes&quot;;&quot;Yes&quot;;&quot;No&quot;"/>
    <numFmt numFmtId="173" formatCode="&quot;True&quot;;&quot;True&quot;;&quot;False&quot;"/>
    <numFmt numFmtId="174" formatCode="&quot;On&quot;;&quot;On&quot;;&quot;Off&quot;"/>
    <numFmt numFmtId="175" formatCode="0.0%"/>
    <numFmt numFmtId="176" formatCode="0.000000"/>
    <numFmt numFmtId="177" formatCode="0.00000"/>
    <numFmt numFmtId="178" formatCode="0.0000"/>
    <numFmt numFmtId="179" formatCode="0.000"/>
    <numFmt numFmtId="180" formatCode="0.00000000"/>
    <numFmt numFmtId="181" formatCode="0.0000000"/>
    <numFmt numFmtId="182" formatCode="0.0"/>
    <numFmt numFmtId="183" formatCode="&quot;$&quot;#,##0.0_);\(&quot;$&quot;#,##0.0\)"/>
    <numFmt numFmtId="184" formatCode="_(* #,##0.0_);_(* \(#,##0.0\);_(* &quot;-&quot;?_);_(@_)"/>
    <numFmt numFmtId="185" formatCode="&quot;$&quot;#,##0.00"/>
    <numFmt numFmtId="186" formatCode="[$€-2]\ #,##0.00_);[Red]\([$€-2]\ #,##0.00\)"/>
    <numFmt numFmtId="187" formatCode="_(* #,##0.000_);_(* \(#,##0.000\);_(* &quot;-&quot;??_);_(@_)"/>
    <numFmt numFmtId="188" formatCode="_(* #,##0.0000_);_(* \(#,##0.0000\);_(* &quot;-&quot;??_);_(@_)"/>
    <numFmt numFmtId="189" formatCode="[$-409]dddd\,\ mmmm\ dd\,\ yyyy"/>
    <numFmt numFmtId="190" formatCode="[$-409]mmmm\ d\,\ yyyy;@"/>
    <numFmt numFmtId="191" formatCode=";;;"/>
    <numFmt numFmtId="192" formatCode="\,"/>
    <numFmt numFmtId="193" formatCode="m/d/yy;@"/>
    <numFmt numFmtId="194" formatCode="0.000%"/>
  </numFmts>
  <fonts count="57">
    <font>
      <sz val="10"/>
      <color indexed="8"/>
      <name val="Arial"/>
      <family val="0"/>
    </font>
    <font>
      <b/>
      <sz val="10"/>
      <color indexed="8"/>
      <name val="Arial"/>
      <family val="0"/>
    </font>
    <font>
      <i/>
      <sz val="10"/>
      <color indexed="8"/>
      <name val="Arial"/>
      <family val="0"/>
    </font>
    <font>
      <sz val="10"/>
      <color indexed="8"/>
      <name val="Times New Roman"/>
      <family val="0"/>
    </font>
    <font>
      <i/>
      <sz val="10"/>
      <color indexed="8"/>
      <name val="Times New Roman"/>
      <family val="0"/>
    </font>
    <font>
      <b/>
      <sz val="10"/>
      <color indexed="8"/>
      <name val="Times New Roman"/>
      <family val="0"/>
    </font>
    <font>
      <b/>
      <i/>
      <sz val="10"/>
      <color indexed="8"/>
      <name val="Times New Roman"/>
      <family val="0"/>
    </font>
    <font>
      <b/>
      <sz val="9"/>
      <color indexed="8"/>
      <name val="Times New Roman"/>
      <family val="0"/>
    </font>
    <font>
      <i/>
      <sz val="10"/>
      <color indexed="10"/>
      <name val="Times New Roman"/>
      <family val="0"/>
    </font>
    <font>
      <sz val="10"/>
      <color indexed="10"/>
      <name val="Times New Roman"/>
      <family val="0"/>
    </font>
    <font>
      <b/>
      <sz val="10"/>
      <color indexed="10"/>
      <name val="Arial"/>
      <family val="0"/>
    </font>
    <font>
      <b/>
      <sz val="12"/>
      <color indexed="8"/>
      <name val="Arial"/>
      <family val="0"/>
    </font>
    <font>
      <b/>
      <sz val="14"/>
      <color indexed="8"/>
      <name val="Arial"/>
      <family val="0"/>
    </font>
    <font>
      <sz val="8"/>
      <color indexed="8"/>
      <name val="Arial"/>
      <family val="0"/>
    </font>
    <font>
      <sz val="8"/>
      <color indexed="8"/>
      <name val="Arial Narrow"/>
      <family val="2"/>
    </font>
    <font>
      <sz val="9"/>
      <color indexed="8"/>
      <name val="Arial"/>
      <family val="2"/>
    </font>
    <font>
      <sz val="10"/>
      <name val="Arial"/>
      <family val="0"/>
    </font>
    <font>
      <u val="single"/>
      <sz val="10"/>
      <color indexed="36"/>
      <name val="Arial"/>
      <family val="0"/>
    </font>
    <font>
      <u val="single"/>
      <sz val="11"/>
      <color indexed="12"/>
      <name val="Arial"/>
      <family val="0"/>
    </font>
    <font>
      <sz val="8"/>
      <name val="Arial"/>
      <family val="0"/>
    </font>
    <font>
      <sz val="10"/>
      <name val="Times New Roman"/>
      <family val="1"/>
    </font>
    <font>
      <b/>
      <sz val="10"/>
      <name val="Times New Roman"/>
      <family val="1"/>
    </font>
    <font>
      <b/>
      <sz val="12"/>
      <name val="Times New Roman"/>
      <family val="1"/>
    </font>
    <font>
      <u val="single"/>
      <sz val="11"/>
      <color indexed="12"/>
      <name val="Times New Roman"/>
      <family val="1"/>
    </font>
    <font>
      <sz val="11"/>
      <name val="Times New Roman"/>
      <family val="1"/>
    </font>
    <font>
      <b/>
      <i/>
      <sz val="11"/>
      <name val="Times New Roman"/>
      <family val="1"/>
    </font>
    <font>
      <b/>
      <i/>
      <sz val="12"/>
      <name val="Times New Roman"/>
      <family val="1"/>
    </font>
    <font>
      <sz val="11"/>
      <name val="Arial"/>
      <family val="0"/>
    </font>
    <font>
      <u val="single"/>
      <sz val="11"/>
      <name val="Times New Roman"/>
      <family val="1"/>
    </font>
    <font>
      <sz val="12"/>
      <name val="Times New Roman"/>
      <family val="1"/>
    </font>
    <font>
      <sz val="9"/>
      <name val="Times New Roman"/>
      <family val="1"/>
    </font>
    <font>
      <sz val="12"/>
      <name val="Arial"/>
      <family val="0"/>
    </font>
    <font>
      <sz val="8"/>
      <name val="Times New Roman"/>
      <family val="1"/>
    </font>
    <font>
      <u val="single"/>
      <sz val="12"/>
      <name val="Times New Roman"/>
      <family val="1"/>
    </font>
    <font>
      <b/>
      <sz val="11"/>
      <name val="Arial"/>
      <family val="2"/>
    </font>
    <font>
      <b/>
      <sz val="11"/>
      <name val="Times New Roman"/>
      <family val="1"/>
    </font>
    <font>
      <b/>
      <sz val="11"/>
      <color indexed="12"/>
      <name val="Times New Roman"/>
      <family val="1"/>
    </font>
    <font>
      <b/>
      <u val="single"/>
      <sz val="11"/>
      <name val="Times New Roman"/>
      <family val="1"/>
    </font>
    <font>
      <b/>
      <u val="single"/>
      <sz val="12"/>
      <name val="Times New Roman"/>
      <family val="1"/>
    </font>
    <font>
      <b/>
      <u val="single"/>
      <sz val="12"/>
      <color indexed="12"/>
      <name val="Times New Roman"/>
      <family val="1"/>
    </font>
    <font>
      <u val="single"/>
      <sz val="9"/>
      <color indexed="12"/>
      <name val="Times New Roman"/>
      <family val="1"/>
    </font>
    <font>
      <u val="single"/>
      <sz val="12"/>
      <color indexed="12"/>
      <name val="Times New Roman"/>
      <family val="1"/>
    </font>
    <font>
      <i/>
      <sz val="12"/>
      <name val="Times New Roman"/>
      <family val="1"/>
    </font>
    <font>
      <sz val="8"/>
      <name val="Tahoma"/>
      <family val="2"/>
    </font>
    <font>
      <sz val="11"/>
      <color indexed="12"/>
      <name val="Times New Roman"/>
      <family val="1"/>
    </font>
    <font>
      <b/>
      <sz val="14"/>
      <name val="Times New Roman"/>
      <family val="1"/>
    </font>
    <font>
      <b/>
      <sz val="10"/>
      <name val="Arial"/>
      <family val="2"/>
    </font>
    <font>
      <b/>
      <sz val="12"/>
      <name val="Arial"/>
      <family val="2"/>
    </font>
    <font>
      <u val="single"/>
      <sz val="10"/>
      <name val="Times New Roman"/>
      <family val="1"/>
    </font>
    <font>
      <b/>
      <sz val="10"/>
      <name val="Univers (W1)"/>
      <family val="0"/>
    </font>
    <font>
      <b/>
      <sz val="16"/>
      <name val="Times New Roman"/>
      <family val="1"/>
    </font>
    <font>
      <i/>
      <sz val="11"/>
      <name val="Times New Roman"/>
      <family val="1"/>
    </font>
    <font>
      <b/>
      <u val="single"/>
      <sz val="18"/>
      <name val="Arial"/>
      <family val="2"/>
    </font>
    <font>
      <u val="single"/>
      <sz val="10"/>
      <name val="Arial"/>
      <family val="0"/>
    </font>
    <font>
      <sz val="8"/>
      <name val="Arial Narrow"/>
      <family val="2"/>
    </font>
    <font>
      <b/>
      <sz val="8"/>
      <name val="Arial Narrow"/>
      <family val="2"/>
    </font>
    <font>
      <b/>
      <sz val="8"/>
      <name val="Arial"/>
      <family val="2"/>
    </font>
  </fonts>
  <fills count="8">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44">
    <border>
      <left/>
      <right/>
      <top/>
      <bottom/>
      <diagonal/>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double"/>
      <right style="double"/>
      <top style="double"/>
      <bottom style="double"/>
    </border>
    <border>
      <left style="double"/>
      <right style="double"/>
      <top style="double"/>
      <bottom>
        <color indexed="63"/>
      </bottom>
    </border>
    <border>
      <left style="double"/>
      <right style="double"/>
      <top>
        <color indexed="63"/>
      </top>
      <bottom style="double"/>
    </border>
    <border>
      <left style="double"/>
      <right>
        <color indexed="63"/>
      </right>
      <top style="double"/>
      <bottom style="double"/>
    </border>
    <border>
      <left>
        <color indexed="63"/>
      </left>
      <right style="double"/>
      <top style="double"/>
      <bottom style="double"/>
    </border>
    <border>
      <left style="double"/>
      <right style="double"/>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style="medium"/>
      <top style="thin"/>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style="medium"/>
      <top style="thin"/>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6" fillId="0" borderId="0">
      <alignment/>
      <protection/>
    </xf>
    <xf numFmtId="0" fontId="16" fillId="0" borderId="0">
      <alignment/>
      <protection/>
    </xf>
    <xf numFmtId="9" fontId="0" fillId="0" borderId="0" applyFont="0" applyFill="0" applyBorder="0" applyAlignment="0" applyProtection="0"/>
  </cellStyleXfs>
  <cellXfs count="645">
    <xf numFmtId="0" fontId="0" fillId="0" borderId="0" xfId="0" applyAlignment="1">
      <alignment/>
    </xf>
    <xf numFmtId="0" fontId="11" fillId="0" borderId="0" xfId="0" applyFont="1" applyAlignment="1">
      <alignment/>
    </xf>
    <xf numFmtId="0" fontId="0" fillId="0" borderId="0" xfId="0" applyAlignment="1">
      <alignment horizontal="center"/>
    </xf>
    <xf numFmtId="171" fontId="0" fillId="0" borderId="0" xfId="0" applyNumberFormat="1" applyAlignment="1">
      <alignment/>
    </xf>
    <xf numFmtId="171" fontId="0" fillId="0" borderId="0" xfId="15" applyNumberFormat="1" applyAlignment="1">
      <alignment/>
    </xf>
    <xf numFmtId="0" fontId="0" fillId="0" borderId="1" xfId="0" applyBorder="1" applyAlignment="1">
      <alignment/>
    </xf>
    <xf numFmtId="171" fontId="0" fillId="0" borderId="1" xfId="15" applyNumberFormat="1" applyBorder="1" applyAlignment="1">
      <alignment/>
    </xf>
    <xf numFmtId="0" fontId="0" fillId="0" borderId="1" xfId="0" applyBorder="1" applyAlignment="1">
      <alignment horizontal="center"/>
    </xf>
    <xf numFmtId="171" fontId="1" fillId="0" borderId="0" xfId="15" applyNumberFormat="1" applyFont="1" applyFill="1" applyAlignment="1">
      <alignment/>
    </xf>
    <xf numFmtId="171" fontId="1" fillId="0" borderId="0" xfId="0" applyNumberFormat="1" applyFont="1" applyAlignment="1">
      <alignment/>
    </xf>
    <xf numFmtId="0" fontId="1" fillId="0" borderId="0" xfId="0" applyFont="1" applyAlignment="1">
      <alignment/>
    </xf>
    <xf numFmtId="2" fontId="0" fillId="0" borderId="0" xfId="0" applyNumberFormat="1" applyAlignment="1">
      <alignment horizontal="center"/>
    </xf>
    <xf numFmtId="2" fontId="0" fillId="0" borderId="0" xfId="15" applyNumberFormat="1" applyAlignment="1">
      <alignment horizontal="center"/>
    </xf>
    <xf numFmtId="171" fontId="1" fillId="0" borderId="2" xfId="0" applyNumberFormat="1" applyFont="1" applyBorder="1" applyAlignment="1">
      <alignment horizontal="center"/>
    </xf>
    <xf numFmtId="0" fontId="3" fillId="0" borderId="0" xfId="0" applyFont="1" applyAlignment="1" applyProtection="1">
      <alignment/>
      <protection locked="0"/>
    </xf>
    <xf numFmtId="168" fontId="3" fillId="0" borderId="0" xfId="17" applyNumberFormat="1" applyFont="1" applyAlignment="1" applyProtection="1">
      <alignment/>
      <protection locked="0"/>
    </xf>
    <xf numFmtId="175" fontId="3" fillId="0" borderId="0" xfId="23" applyNumberFormat="1" applyFont="1" applyAlignment="1" applyProtection="1">
      <alignment/>
      <protection locked="0"/>
    </xf>
    <xf numFmtId="0" fontId="0" fillId="0" borderId="0" xfId="0"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right"/>
      <protection locked="0"/>
    </xf>
    <xf numFmtId="169" fontId="0" fillId="0" borderId="0" xfId="17" applyNumberFormat="1" applyAlignment="1" applyProtection="1">
      <alignment horizontal="center"/>
      <protection locked="0"/>
    </xf>
    <xf numFmtId="168" fontId="0" fillId="0" borderId="0" xfId="17" applyNumberFormat="1" applyAlignment="1" applyProtection="1">
      <alignment horizontal="center"/>
      <protection locked="0"/>
    </xf>
    <xf numFmtId="175" fontId="0" fillId="0" borderId="0" xfId="23" applyNumberFormat="1" applyAlignment="1" applyProtection="1">
      <alignment horizontal="center"/>
      <protection locked="0"/>
    </xf>
    <xf numFmtId="0" fontId="3" fillId="0" borderId="0" xfId="0" applyFont="1" applyBorder="1" applyAlignment="1" applyProtection="1">
      <alignment/>
      <protection locked="0"/>
    </xf>
    <xf numFmtId="169" fontId="3" fillId="0" borderId="0" xfId="17" applyNumberFormat="1" applyFont="1" applyAlignment="1" applyProtection="1">
      <alignment horizontal="center"/>
      <protection locked="0"/>
    </xf>
    <xf numFmtId="168" fontId="3" fillId="0" borderId="0" xfId="17" applyNumberFormat="1" applyFont="1" applyAlignment="1" applyProtection="1">
      <alignment horizontal="center"/>
      <protection locked="0"/>
    </xf>
    <xf numFmtId="175" fontId="3" fillId="0" borderId="0" xfId="23" applyNumberFormat="1" applyFont="1" applyAlignment="1" applyProtection="1">
      <alignment horizontal="center"/>
      <protection locked="0"/>
    </xf>
    <xf numFmtId="5" fontId="3" fillId="0" borderId="0" xfId="0" applyNumberFormat="1" applyFont="1" applyAlignment="1" applyProtection="1">
      <alignment/>
      <protection locked="0"/>
    </xf>
    <xf numFmtId="5" fontId="3" fillId="0" borderId="0" xfId="0" applyNumberFormat="1" applyFont="1" applyFill="1" applyBorder="1" applyAlignment="1" applyProtection="1">
      <alignment/>
      <protection locked="0"/>
    </xf>
    <xf numFmtId="169" fontId="3" fillId="0" borderId="0" xfId="17" applyNumberFormat="1" applyFont="1" applyFill="1" applyBorder="1" applyAlignment="1" applyProtection="1">
      <alignment horizontal="center"/>
      <protection locked="0"/>
    </xf>
    <xf numFmtId="168" fontId="3" fillId="0" borderId="0" xfId="17" applyNumberFormat="1" applyFont="1" applyFill="1" applyBorder="1" applyAlignment="1" applyProtection="1">
      <alignment horizontal="center"/>
      <protection locked="0"/>
    </xf>
    <xf numFmtId="175" fontId="3" fillId="0" borderId="0" xfId="23" applyNumberFormat="1" applyFont="1" applyFill="1" applyBorder="1" applyAlignment="1" applyProtection="1">
      <alignment horizontal="center"/>
      <protection locked="0"/>
    </xf>
    <xf numFmtId="0" fontId="3" fillId="0" borderId="0" xfId="0" applyFont="1" applyFill="1" applyAlignment="1" applyProtection="1">
      <alignment/>
      <protection locked="0"/>
    </xf>
    <xf numFmtId="0" fontId="3" fillId="0" borderId="0" xfId="0" applyFont="1" applyAlignment="1" applyProtection="1">
      <alignment horizontal="center"/>
      <protection locked="0"/>
    </xf>
    <xf numFmtId="5" fontId="3" fillId="2" borderId="3" xfId="0" applyNumberFormat="1" applyFont="1" applyFill="1" applyBorder="1" applyAlignment="1" applyProtection="1">
      <alignment horizontal="center" wrapText="1"/>
      <protection/>
    </xf>
    <xf numFmtId="5" fontId="3" fillId="2" borderId="2" xfId="0" applyNumberFormat="1" applyFont="1" applyFill="1" applyBorder="1" applyAlignment="1" applyProtection="1">
      <alignment/>
      <protection/>
    </xf>
    <xf numFmtId="169" fontId="3" fillId="2" borderId="2" xfId="17" applyNumberFormat="1" applyFont="1" applyFill="1" applyBorder="1" applyAlignment="1" applyProtection="1">
      <alignment horizontal="center"/>
      <protection/>
    </xf>
    <xf numFmtId="168" fontId="3" fillId="2" borderId="2" xfId="17" applyNumberFormat="1" applyFont="1" applyFill="1" applyBorder="1" applyAlignment="1" applyProtection="1">
      <alignment horizontal="center"/>
      <protection/>
    </xf>
    <xf numFmtId="175" fontId="3" fillId="2" borderId="2" xfId="23" applyNumberFormat="1" applyFont="1" applyFill="1" applyBorder="1" applyAlignment="1" applyProtection="1">
      <alignment horizontal="center"/>
      <protection/>
    </xf>
    <xf numFmtId="0" fontId="0" fillId="0" borderId="0" xfId="0" applyFill="1" applyAlignment="1" applyProtection="1">
      <alignment/>
      <protection locked="0"/>
    </xf>
    <xf numFmtId="169" fontId="0" fillId="0" borderId="0" xfId="17" applyNumberFormat="1" applyFill="1" applyAlignment="1" applyProtection="1">
      <alignment/>
      <protection locked="0"/>
    </xf>
    <xf numFmtId="10" fontId="0" fillId="0" borderId="0" xfId="17" applyNumberFormat="1" applyFill="1" applyAlignment="1" applyProtection="1">
      <alignment horizontal="center"/>
      <protection locked="0"/>
    </xf>
    <xf numFmtId="0" fontId="0" fillId="0" borderId="0" xfId="0" applyFill="1" applyAlignment="1" applyProtection="1">
      <alignment horizontal="center"/>
      <protection/>
    </xf>
    <xf numFmtId="0" fontId="0" fillId="0" borderId="0" xfId="0" applyAlignment="1" applyProtection="1">
      <alignment/>
      <protection/>
    </xf>
    <xf numFmtId="43" fontId="0" fillId="0" borderId="0" xfId="0" applyNumberFormat="1" applyFill="1" applyAlignment="1" applyProtection="1">
      <alignment/>
      <protection/>
    </xf>
    <xf numFmtId="0" fontId="0" fillId="0" borderId="0" xfId="0" applyFill="1" applyAlignment="1" applyProtection="1">
      <alignment/>
      <protection/>
    </xf>
    <xf numFmtId="169" fontId="0" fillId="0" borderId="0" xfId="17" applyNumberFormat="1" applyFill="1" applyAlignment="1" applyProtection="1">
      <alignment/>
      <protection/>
    </xf>
    <xf numFmtId="5" fontId="0" fillId="0" borderId="0" xfId="17" applyNumberFormat="1" applyFill="1" applyAlignment="1" applyProtection="1">
      <alignment/>
      <protection/>
    </xf>
    <xf numFmtId="9" fontId="0" fillId="0" borderId="0" xfId="23" applyFill="1" applyAlignment="1" applyProtection="1">
      <alignment horizontal="center"/>
      <protection/>
    </xf>
    <xf numFmtId="175" fontId="0" fillId="0" borderId="0" xfId="23" applyNumberFormat="1" applyFill="1" applyAlignment="1" applyProtection="1">
      <alignment/>
      <protection/>
    </xf>
    <xf numFmtId="0" fontId="12" fillId="0" borderId="0" xfId="0" applyFont="1" applyAlignment="1" applyProtection="1">
      <alignment/>
      <protection/>
    </xf>
    <xf numFmtId="10" fontId="0" fillId="0" borderId="0" xfId="0" applyNumberFormat="1" applyFill="1" applyAlignment="1" applyProtection="1">
      <alignment horizontal="center"/>
      <protection/>
    </xf>
    <xf numFmtId="10" fontId="0" fillId="0" borderId="0" xfId="23" applyNumberFormat="1" applyFill="1" applyAlignment="1" applyProtection="1">
      <alignment/>
      <protection/>
    </xf>
    <xf numFmtId="9" fontId="0" fillId="0" borderId="0" xfId="23" applyFill="1" applyAlignment="1" applyProtection="1">
      <alignment/>
      <protection/>
    </xf>
    <xf numFmtId="2" fontId="0" fillId="0" borderId="0" xfId="0" applyNumberFormat="1" applyFill="1" applyAlignment="1" applyProtection="1">
      <alignment/>
      <protection/>
    </xf>
    <xf numFmtId="10" fontId="0" fillId="0" borderId="0" xfId="23" applyNumberFormat="1" applyFill="1" applyAlignment="1" applyProtection="1">
      <alignment horizontal="center"/>
      <protection/>
    </xf>
    <xf numFmtId="44" fontId="0" fillId="0" borderId="0" xfId="17" applyFill="1" applyAlignment="1" applyProtection="1">
      <alignment/>
      <protection/>
    </xf>
    <xf numFmtId="0" fontId="11" fillId="0" borderId="0" xfId="0" applyFont="1" applyFill="1" applyAlignment="1" applyProtection="1">
      <alignment/>
      <protection/>
    </xf>
    <xf numFmtId="175" fontId="0" fillId="0" borderId="0" xfId="23" applyNumberFormat="1" applyFill="1" applyAlignment="1" applyProtection="1">
      <alignment horizontal="center"/>
      <protection/>
    </xf>
    <xf numFmtId="169" fontId="0" fillId="0" borderId="0" xfId="17" applyNumberFormat="1" applyFill="1" applyAlignment="1" applyProtection="1">
      <alignment/>
      <protection/>
    </xf>
    <xf numFmtId="175" fontId="0" fillId="0" borderId="4" xfId="23" applyNumberFormat="1" applyFill="1" applyBorder="1" applyAlignment="1" applyProtection="1">
      <alignment horizontal="center"/>
      <protection/>
    </xf>
    <xf numFmtId="169" fontId="0" fillId="0" borderId="4" xfId="17" applyNumberFormat="1" applyFill="1" applyBorder="1" applyAlignment="1" applyProtection="1">
      <alignment/>
      <protection/>
    </xf>
    <xf numFmtId="169" fontId="0" fillId="0" borderId="0" xfId="17" applyNumberFormat="1" applyFill="1" applyAlignment="1" applyProtection="1">
      <alignment horizontal="center"/>
      <protection/>
    </xf>
    <xf numFmtId="44" fontId="0" fillId="0" borderId="0" xfId="17" applyNumberFormat="1" applyFill="1" applyAlignment="1" applyProtection="1">
      <alignment horizontal="center"/>
      <protection/>
    </xf>
    <xf numFmtId="171" fontId="0" fillId="0" borderId="0" xfId="0" applyNumberFormat="1" applyFill="1" applyAlignment="1" applyProtection="1">
      <alignment/>
      <protection/>
    </xf>
    <xf numFmtId="171" fontId="0" fillId="0" borderId="4" xfId="0" applyNumberFormat="1" applyFill="1" applyBorder="1" applyAlignment="1" applyProtection="1">
      <alignment/>
      <protection/>
    </xf>
    <xf numFmtId="171" fontId="1" fillId="0" borderId="0" xfId="0" applyNumberFormat="1" applyFont="1" applyFill="1" applyAlignment="1" applyProtection="1">
      <alignment/>
      <protection/>
    </xf>
    <xf numFmtId="168" fontId="0" fillId="0" borderId="0" xfId="17" applyNumberFormat="1" applyFill="1" applyAlignment="1" applyProtection="1">
      <alignment/>
      <protection/>
    </xf>
    <xf numFmtId="171" fontId="0" fillId="0" borderId="0" xfId="15" applyNumberFormat="1" applyFill="1" applyAlignment="1" applyProtection="1">
      <alignment/>
      <protection/>
    </xf>
    <xf numFmtId="168" fontId="0" fillId="0" borderId="1" xfId="17" applyNumberFormat="1" applyFill="1" applyBorder="1" applyAlignment="1" applyProtection="1">
      <alignment/>
      <protection/>
    </xf>
    <xf numFmtId="175" fontId="0" fillId="0" borderId="1" xfId="23" applyNumberFormat="1" applyFill="1" applyBorder="1" applyAlignment="1" applyProtection="1">
      <alignment horizontal="center"/>
      <protection/>
    </xf>
    <xf numFmtId="171" fontId="0" fillId="0" borderId="1" xfId="15" applyNumberFormat="1" applyFill="1" applyBorder="1" applyAlignment="1" applyProtection="1">
      <alignment/>
      <protection/>
    </xf>
    <xf numFmtId="171" fontId="0" fillId="0" borderId="0" xfId="15" applyNumberFormat="1" applyFont="1" applyFill="1" applyAlignment="1" applyProtection="1">
      <alignment/>
      <protection/>
    </xf>
    <xf numFmtId="171" fontId="0" fillId="0" borderId="1" xfId="15" applyNumberFormat="1" applyFont="1" applyFill="1" applyBorder="1" applyAlignment="1" applyProtection="1">
      <alignment/>
      <protection/>
    </xf>
    <xf numFmtId="168" fontId="0" fillId="0" borderId="0" xfId="0" applyNumberFormat="1" applyFill="1" applyAlignment="1" applyProtection="1">
      <alignment/>
      <protection/>
    </xf>
    <xf numFmtId="169" fontId="1" fillId="0" borderId="0" xfId="0" applyNumberFormat="1" applyFont="1" applyFill="1" applyAlignment="1" applyProtection="1">
      <alignment/>
      <protection/>
    </xf>
    <xf numFmtId="169" fontId="1" fillId="0" borderId="0" xfId="17" applyNumberFormat="1" applyFont="1" applyFill="1" applyAlignment="1" applyProtection="1">
      <alignment/>
      <protection/>
    </xf>
    <xf numFmtId="0" fontId="0" fillId="0" borderId="0" xfId="0" applyFill="1" applyAlignment="1" applyProtection="1">
      <alignment horizontal="right"/>
      <protection/>
    </xf>
    <xf numFmtId="10" fontId="0" fillId="0" borderId="0" xfId="0" applyNumberFormat="1" applyFill="1" applyAlignment="1" applyProtection="1">
      <alignment horizontal="left"/>
      <protection/>
    </xf>
    <xf numFmtId="169" fontId="0" fillId="0" borderId="4" xfId="17" applyNumberFormat="1" applyFill="1" applyBorder="1" applyAlignment="1" applyProtection="1">
      <alignment/>
      <protection/>
    </xf>
    <xf numFmtId="2" fontId="0" fillId="0" borderId="0" xfId="23" applyNumberFormat="1" applyFill="1" applyAlignment="1" applyProtection="1">
      <alignment horizontal="center"/>
      <protection/>
    </xf>
    <xf numFmtId="169" fontId="0" fillId="0" borderId="2" xfId="0" applyNumberFormat="1" applyFill="1" applyBorder="1" applyAlignment="1" applyProtection="1">
      <alignment/>
      <protection/>
    </xf>
    <xf numFmtId="10" fontId="0" fillId="0" borderId="1" xfId="23" applyNumberFormat="1" applyFill="1" applyBorder="1" applyAlignment="1" applyProtection="1">
      <alignment/>
      <protection/>
    </xf>
    <xf numFmtId="10" fontId="0" fillId="0" borderId="0" xfId="23" applyNumberFormat="1" applyFill="1" applyBorder="1" applyAlignment="1" applyProtection="1">
      <alignment/>
      <protection/>
    </xf>
    <xf numFmtId="175" fontId="0" fillId="0" borderId="0" xfId="0" applyNumberFormat="1" applyFill="1" applyAlignment="1" applyProtection="1">
      <alignment horizontal="center"/>
      <protection/>
    </xf>
    <xf numFmtId="175" fontId="0" fillId="3" borderId="2" xfId="23" applyNumberFormat="1" applyFill="1" applyBorder="1" applyAlignment="1" applyProtection="1">
      <alignment horizontal="center"/>
      <protection locked="0"/>
    </xf>
    <xf numFmtId="0" fontId="0" fillId="3" borderId="2" xfId="0" applyFill="1" applyBorder="1" applyAlignment="1" applyProtection="1">
      <alignment horizontal="center"/>
      <protection locked="0"/>
    </xf>
    <xf numFmtId="169" fontId="0" fillId="3" borderId="2" xfId="17" applyNumberFormat="1" applyFill="1" applyBorder="1" applyAlignment="1" applyProtection="1">
      <alignment/>
      <protection locked="0"/>
    </xf>
    <xf numFmtId="9" fontId="0" fillId="3" borderId="2" xfId="23" applyFill="1" applyBorder="1" applyAlignment="1" applyProtection="1">
      <alignment horizontal="center"/>
      <protection locked="0"/>
    </xf>
    <xf numFmtId="169" fontId="0" fillId="3" borderId="2" xfId="17" applyNumberFormat="1" applyFill="1" applyBorder="1" applyAlignment="1" applyProtection="1">
      <alignment horizontal="center"/>
      <protection locked="0"/>
    </xf>
    <xf numFmtId="169" fontId="0" fillId="0" borderId="0" xfId="0" applyNumberFormat="1" applyFill="1" applyAlignment="1" applyProtection="1">
      <alignment/>
      <protection/>
    </xf>
    <xf numFmtId="169" fontId="0" fillId="3" borderId="2" xfId="17" applyNumberFormat="1" applyFill="1" applyBorder="1" applyAlignment="1" applyProtection="1">
      <alignment/>
      <protection locked="0"/>
    </xf>
    <xf numFmtId="171" fontId="0" fillId="3" borderId="2" xfId="15" applyNumberFormat="1" applyFill="1" applyBorder="1" applyAlignment="1" applyProtection="1">
      <alignment/>
      <protection locked="0"/>
    </xf>
    <xf numFmtId="171" fontId="0" fillId="3" borderId="2" xfId="15" applyNumberFormat="1" applyFont="1" applyFill="1" applyBorder="1" applyAlignment="1" applyProtection="1">
      <alignment/>
      <protection locked="0"/>
    </xf>
    <xf numFmtId="169" fontId="0" fillId="0" borderId="0" xfId="17" applyNumberFormat="1" applyFill="1" applyBorder="1" applyAlignment="1" applyProtection="1">
      <alignment/>
      <protection locked="0"/>
    </xf>
    <xf numFmtId="0" fontId="0" fillId="3" borderId="2" xfId="17" applyNumberFormat="1" applyFill="1" applyBorder="1" applyAlignment="1" applyProtection="1">
      <alignment horizontal="center"/>
      <protection locked="0"/>
    </xf>
    <xf numFmtId="10" fontId="0" fillId="3" borderId="2" xfId="17" applyNumberFormat="1" applyFill="1" applyBorder="1" applyAlignment="1" applyProtection="1">
      <alignment horizontal="center"/>
      <protection locked="0"/>
    </xf>
    <xf numFmtId="0" fontId="0" fillId="3" borderId="2" xfId="17" applyNumberFormat="1" applyFill="1" applyBorder="1" applyAlignment="1" applyProtection="1">
      <alignment/>
      <protection locked="0"/>
    </xf>
    <xf numFmtId="0" fontId="0" fillId="3" borderId="5" xfId="0" applyFill="1" applyBorder="1" applyAlignment="1" applyProtection="1">
      <alignment/>
      <protection locked="0"/>
    </xf>
    <xf numFmtId="171" fontId="0" fillId="3" borderId="5" xfId="15" applyNumberFormat="1" applyFill="1" applyBorder="1" applyAlignment="1" applyProtection="1">
      <alignment/>
      <protection locked="0"/>
    </xf>
    <xf numFmtId="0" fontId="3" fillId="3" borderId="6" xfId="0" applyFont="1" applyFill="1" applyBorder="1" applyAlignment="1" applyProtection="1">
      <alignment/>
      <protection locked="0"/>
    </xf>
    <xf numFmtId="0" fontId="3" fillId="3" borderId="7" xfId="0" applyFont="1" applyFill="1" applyBorder="1" applyAlignment="1" applyProtection="1">
      <alignment/>
      <protection locked="0"/>
    </xf>
    <xf numFmtId="0" fontId="3" fillId="3" borderId="8" xfId="0" applyFont="1" applyFill="1" applyBorder="1" applyAlignment="1" applyProtection="1">
      <alignment/>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171" fontId="3" fillId="3" borderId="2" xfId="15" applyNumberFormat="1" applyFont="1" applyFill="1" applyBorder="1" applyAlignment="1" applyProtection="1">
      <alignment horizontal="center"/>
      <protection locked="0"/>
    </xf>
    <xf numFmtId="5" fontId="3" fillId="3" borderId="3" xfId="0" applyNumberFormat="1" applyFont="1" applyFill="1" applyBorder="1" applyAlignment="1" applyProtection="1">
      <alignment horizontal="center" wrapText="1"/>
      <protection locked="0"/>
    </xf>
    <xf numFmtId="5" fontId="3" fillId="3" borderId="2" xfId="0" applyNumberFormat="1" applyFont="1" applyFill="1" applyBorder="1" applyAlignment="1" applyProtection="1">
      <alignment/>
      <protection locked="0"/>
    </xf>
    <xf numFmtId="0" fontId="0" fillId="0" borderId="0" xfId="0" applyAlignment="1" applyProtection="1">
      <alignment horizontal="center"/>
      <protection/>
    </xf>
    <xf numFmtId="0" fontId="0" fillId="0" borderId="1" xfId="0" applyBorder="1" applyAlignment="1" applyProtection="1">
      <alignment/>
      <protection/>
    </xf>
    <xf numFmtId="0" fontId="11" fillId="0" borderId="0" xfId="0" applyFont="1" applyAlignment="1" applyProtection="1">
      <alignment/>
      <protection/>
    </xf>
    <xf numFmtId="0" fontId="11" fillId="0" borderId="0" xfId="0" applyFont="1" applyFill="1" applyBorder="1" applyAlignment="1" applyProtection="1">
      <alignment/>
      <protection/>
    </xf>
    <xf numFmtId="171" fontId="0" fillId="0" borderId="0" xfId="15" applyNumberFormat="1" applyAlignment="1" applyProtection="1">
      <alignment horizontal="center"/>
      <protection/>
    </xf>
    <xf numFmtId="171" fontId="0" fillId="0" borderId="0" xfId="15" applyNumberFormat="1" applyFill="1" applyAlignment="1" applyProtection="1">
      <alignment/>
      <protection/>
    </xf>
    <xf numFmtId="171" fontId="0" fillId="0" borderId="4" xfId="15" applyNumberFormat="1" applyFill="1" applyBorder="1" applyAlignment="1" applyProtection="1">
      <alignment/>
      <protection/>
    </xf>
    <xf numFmtId="0" fontId="0" fillId="0" borderId="4" xfId="0" applyFill="1" applyBorder="1" applyAlignment="1" applyProtection="1">
      <alignment/>
      <protection/>
    </xf>
    <xf numFmtId="171" fontId="0" fillId="0" borderId="0" xfId="15" applyNumberFormat="1" applyFont="1" applyFill="1" applyBorder="1" applyAlignment="1" applyProtection="1">
      <alignment/>
      <protection/>
    </xf>
    <xf numFmtId="171" fontId="0" fillId="0" borderId="9" xfId="15" applyNumberFormat="1" applyFill="1" applyBorder="1" applyAlignment="1" applyProtection="1">
      <alignment/>
      <protection/>
    </xf>
    <xf numFmtId="0" fontId="0" fillId="0" borderId="1" xfId="0" applyFill="1" applyBorder="1" applyAlignment="1" applyProtection="1">
      <alignment/>
      <protection/>
    </xf>
    <xf numFmtId="0" fontId="3" fillId="0" borderId="3" xfId="0" applyFont="1" applyBorder="1" applyAlignment="1" applyProtection="1">
      <alignment/>
      <protection/>
    </xf>
    <xf numFmtId="0" fontId="3" fillId="0" borderId="6" xfId="0" applyFont="1" applyBorder="1" applyAlignment="1" applyProtection="1">
      <alignment/>
      <protection/>
    </xf>
    <xf numFmtId="0" fontId="3" fillId="0" borderId="7" xfId="0" applyFont="1" applyBorder="1" applyAlignment="1" applyProtection="1">
      <alignment/>
      <protection/>
    </xf>
    <xf numFmtId="0" fontId="3" fillId="0" borderId="2" xfId="0" applyFont="1" applyBorder="1" applyAlignment="1" applyProtection="1">
      <alignment/>
      <protection/>
    </xf>
    <xf numFmtId="0" fontId="3" fillId="0" borderId="0" xfId="0" applyFont="1" applyAlignment="1" applyProtection="1">
      <alignment/>
      <protection/>
    </xf>
    <xf numFmtId="0" fontId="6" fillId="0" borderId="6" xfId="0" applyFont="1" applyBorder="1" applyAlignment="1" applyProtection="1">
      <alignment horizontal="left"/>
      <protection/>
    </xf>
    <xf numFmtId="0" fontId="0" fillId="0" borderId="7" xfId="0" applyBorder="1" applyAlignment="1" applyProtection="1">
      <alignment horizontal="left"/>
      <protection/>
    </xf>
    <xf numFmtId="0" fontId="3" fillId="0" borderId="7" xfId="0" applyFont="1" applyBorder="1" applyAlignment="1" applyProtection="1">
      <alignment horizontal="left"/>
      <protection/>
    </xf>
    <xf numFmtId="0" fontId="3" fillId="0" borderId="8" xfId="0" applyFont="1" applyBorder="1" applyAlignment="1" applyProtection="1">
      <alignment horizontal="left"/>
      <protection/>
    </xf>
    <xf numFmtId="0" fontId="5" fillId="0" borderId="0" xfId="0" applyFont="1" applyAlignment="1" applyProtection="1">
      <alignment/>
      <protection/>
    </xf>
    <xf numFmtId="0" fontId="3" fillId="0" borderId="0" xfId="0" applyFont="1" applyBorder="1" applyAlignment="1" applyProtection="1">
      <alignment/>
      <protection/>
    </xf>
    <xf numFmtId="0" fontId="3" fillId="0" borderId="0" xfId="0" applyFont="1" applyAlignment="1" applyProtection="1">
      <alignment horizontal="center" wrapText="1"/>
      <protection/>
    </xf>
    <xf numFmtId="5" fontId="7" fillId="0" borderId="2" xfId="0" applyNumberFormat="1" applyFont="1" applyBorder="1" applyAlignment="1" applyProtection="1">
      <alignment horizontal="center" wrapText="1"/>
      <protection/>
    </xf>
    <xf numFmtId="5" fontId="3" fillId="4" borderId="2" xfId="0" applyNumberFormat="1" applyFont="1" applyFill="1" applyBorder="1" applyAlignment="1" applyProtection="1">
      <alignment/>
      <protection/>
    </xf>
    <xf numFmtId="169" fontId="3" fillId="4" borderId="2" xfId="17" applyNumberFormat="1" applyFont="1" applyFill="1" applyBorder="1" applyAlignment="1" applyProtection="1">
      <alignment horizontal="center"/>
      <protection/>
    </xf>
    <xf numFmtId="168" fontId="3" fillId="4" borderId="2" xfId="17" applyNumberFormat="1" applyFont="1" applyFill="1" applyBorder="1" applyAlignment="1" applyProtection="1">
      <alignment horizontal="center"/>
      <protection/>
    </xf>
    <xf numFmtId="175" fontId="3" fillId="4" borderId="2" xfId="23" applyNumberFormat="1" applyFont="1" applyFill="1" applyBorder="1" applyAlignment="1" applyProtection="1">
      <alignment horizontal="center"/>
      <protection/>
    </xf>
    <xf numFmtId="0" fontId="4" fillId="0" borderId="0" xfId="0" applyFont="1" applyAlignment="1" applyProtection="1">
      <alignment horizontal="left"/>
      <protection/>
    </xf>
    <xf numFmtId="0" fontId="3" fillId="0" borderId="0" xfId="0" applyFont="1" applyAlignment="1" applyProtection="1">
      <alignment horizontal="right"/>
      <protection/>
    </xf>
    <xf numFmtId="0" fontId="5" fillId="0" borderId="0" xfId="0" applyFont="1" applyAlignment="1" applyProtection="1">
      <alignment horizontal="right"/>
      <protection/>
    </xf>
    <xf numFmtId="0" fontId="5" fillId="0" borderId="0" xfId="0" applyFont="1" applyAlignment="1" applyProtection="1">
      <alignment horizontal="right"/>
      <protection/>
    </xf>
    <xf numFmtId="0" fontId="8" fillId="0" borderId="0" xfId="0" applyFont="1" applyAlignment="1" applyProtection="1">
      <alignment horizontal="left"/>
      <protection/>
    </xf>
    <xf numFmtId="0" fontId="3" fillId="0" borderId="0" xfId="0" applyFont="1" applyAlignment="1" applyProtection="1">
      <alignment horizontal="right"/>
      <protection/>
    </xf>
    <xf numFmtId="0" fontId="4" fillId="0" borderId="0" xfId="0" applyFont="1" applyBorder="1" applyAlignment="1" applyProtection="1">
      <alignment horizontal="left" wrapText="1"/>
      <protection/>
    </xf>
    <xf numFmtId="0" fontId="9" fillId="0" borderId="0" xfId="0" applyFont="1" applyAlignment="1" applyProtection="1">
      <alignment horizontal="right"/>
      <protection/>
    </xf>
    <xf numFmtId="0" fontId="5" fillId="0" borderId="0" xfId="0" applyFont="1" applyBorder="1" applyAlignment="1" applyProtection="1">
      <alignment horizontal="right"/>
      <protection/>
    </xf>
    <xf numFmtId="0" fontId="10" fillId="0" borderId="0" xfId="0" applyFont="1" applyAlignment="1" applyProtection="1">
      <alignment/>
      <protection/>
    </xf>
    <xf numFmtId="168" fontId="3" fillId="0" borderId="7" xfId="17" applyNumberFormat="1" applyFont="1" applyBorder="1" applyAlignment="1" applyProtection="1">
      <alignment horizontal="left"/>
      <protection/>
    </xf>
    <xf numFmtId="175" fontId="3" fillId="0" borderId="8" xfId="23" applyNumberFormat="1" applyFont="1" applyBorder="1" applyAlignment="1" applyProtection="1">
      <alignment horizontal="left"/>
      <protection/>
    </xf>
    <xf numFmtId="5" fontId="3" fillId="0" borderId="3" xfId="0" applyNumberFormat="1" applyFont="1" applyBorder="1" applyAlignment="1" applyProtection="1">
      <alignment horizontal="center" wrapText="1"/>
      <protection/>
    </xf>
    <xf numFmtId="168" fontId="3" fillId="0" borderId="3" xfId="17" applyNumberFormat="1" applyFont="1" applyBorder="1" applyAlignment="1" applyProtection="1">
      <alignment horizontal="center" wrapText="1"/>
      <protection/>
    </xf>
    <xf numFmtId="175" fontId="3" fillId="0" borderId="3" xfId="23" applyNumberFormat="1" applyFont="1" applyBorder="1" applyAlignment="1" applyProtection="1">
      <alignment horizontal="center" wrapText="1"/>
      <protection/>
    </xf>
    <xf numFmtId="169" fontId="3" fillId="0" borderId="2" xfId="17" applyNumberFormat="1" applyFont="1" applyFill="1" applyBorder="1" applyAlignment="1" applyProtection="1">
      <alignment horizontal="center"/>
      <protection/>
    </xf>
    <xf numFmtId="168" fontId="3" fillId="0" borderId="2" xfId="17" applyNumberFormat="1" applyFont="1" applyFill="1" applyBorder="1" applyAlignment="1" applyProtection="1">
      <alignment horizontal="center"/>
      <protection/>
    </xf>
    <xf numFmtId="175" fontId="3" fillId="0" borderId="2" xfId="23" applyNumberFormat="1" applyFont="1" applyFill="1" applyBorder="1" applyAlignment="1" applyProtection="1">
      <alignment horizontal="center"/>
      <protection/>
    </xf>
    <xf numFmtId="169" fontId="3" fillId="0" borderId="2" xfId="17" applyNumberFormat="1" applyFont="1" applyBorder="1" applyAlignment="1" applyProtection="1">
      <alignment horizontal="center"/>
      <protection/>
    </xf>
    <xf numFmtId="168" fontId="3" fillId="0" borderId="2" xfId="17" applyNumberFormat="1" applyFont="1" applyBorder="1" applyAlignment="1" applyProtection="1">
      <alignment horizontal="center"/>
      <protection/>
    </xf>
    <xf numFmtId="175" fontId="3" fillId="0" borderId="2" xfId="23" applyNumberFormat="1" applyFont="1" applyBorder="1" applyAlignment="1" applyProtection="1">
      <alignment horizontal="center"/>
      <protection/>
    </xf>
    <xf numFmtId="169" fontId="0" fillId="0" borderId="0" xfId="17" applyNumberFormat="1" applyAlignment="1" applyProtection="1">
      <alignment horizontal="center"/>
      <protection/>
    </xf>
    <xf numFmtId="168" fontId="0" fillId="0" borderId="0" xfId="17" applyNumberFormat="1" applyAlignment="1" applyProtection="1">
      <alignment horizontal="center"/>
      <protection/>
    </xf>
    <xf numFmtId="175" fontId="0" fillId="0" borderId="0" xfId="23" applyNumberFormat="1" applyAlignment="1" applyProtection="1">
      <alignment horizontal="center"/>
      <protection/>
    </xf>
    <xf numFmtId="169" fontId="3" fillId="0" borderId="0" xfId="17" applyNumberFormat="1" applyFont="1" applyAlignment="1" applyProtection="1">
      <alignment horizontal="center"/>
      <protection/>
    </xf>
    <xf numFmtId="168" fontId="3" fillId="0" borderId="0" xfId="17" applyNumberFormat="1" applyFont="1" applyAlignment="1" applyProtection="1">
      <alignment horizontal="center"/>
      <protection/>
    </xf>
    <xf numFmtId="175" fontId="3" fillId="0" borderId="0" xfId="23" applyNumberFormat="1" applyFont="1" applyAlignment="1" applyProtection="1">
      <alignment horizontal="center"/>
      <protection/>
    </xf>
    <xf numFmtId="169" fontId="3" fillId="0" borderId="0" xfId="17" applyNumberFormat="1" applyFont="1" applyFill="1" applyBorder="1" applyAlignment="1" applyProtection="1">
      <alignment horizontal="center"/>
      <protection/>
    </xf>
    <xf numFmtId="168" fontId="3" fillId="0" borderId="0" xfId="17" applyNumberFormat="1" applyFont="1" applyFill="1" applyBorder="1" applyAlignment="1" applyProtection="1">
      <alignment horizontal="center"/>
      <protection/>
    </xf>
    <xf numFmtId="175" fontId="3" fillId="0" borderId="0" xfId="23" applyNumberFormat="1" applyFont="1" applyFill="1" applyBorder="1" applyAlignment="1" applyProtection="1">
      <alignment horizontal="center"/>
      <protection/>
    </xf>
    <xf numFmtId="169" fontId="0" fillId="0" borderId="10" xfId="17" applyNumberFormat="1" applyFill="1" applyBorder="1" applyAlignment="1" applyProtection="1">
      <alignment/>
      <protection/>
    </xf>
    <xf numFmtId="9" fontId="0" fillId="0" borderId="10" xfId="23" applyFill="1" applyBorder="1" applyAlignment="1" applyProtection="1">
      <alignment/>
      <protection/>
    </xf>
    <xf numFmtId="10" fontId="0" fillId="0" borderId="10" xfId="23" applyNumberFormat="1" applyFill="1" applyBorder="1" applyAlignment="1" applyProtection="1">
      <alignment/>
      <protection/>
    </xf>
    <xf numFmtId="169" fontId="0" fillId="0" borderId="11" xfId="17" applyNumberFormat="1" applyFill="1" applyBorder="1" applyAlignment="1" applyProtection="1">
      <alignment/>
      <protection/>
    </xf>
    <xf numFmtId="5" fontId="0" fillId="0" borderId="12" xfId="17" applyNumberFormat="1" applyFill="1" applyBorder="1" applyAlignment="1" applyProtection="1">
      <alignment/>
      <protection/>
    </xf>
    <xf numFmtId="169" fontId="0" fillId="0" borderId="13" xfId="17" applyNumberFormat="1" applyFill="1" applyBorder="1" applyAlignment="1" applyProtection="1">
      <alignment/>
      <protection/>
    </xf>
    <xf numFmtId="44" fontId="0" fillId="0" borderId="14" xfId="17" applyFill="1" applyBorder="1" applyAlignment="1" applyProtection="1">
      <alignment/>
      <protection/>
    </xf>
    <xf numFmtId="175" fontId="0" fillId="0" borderId="11" xfId="23" applyNumberFormat="1" applyFill="1" applyBorder="1" applyAlignment="1" applyProtection="1">
      <alignment/>
      <protection/>
    </xf>
    <xf numFmtId="175" fontId="0" fillId="0" borderId="15" xfId="23" applyNumberFormat="1" applyFill="1" applyBorder="1" applyAlignment="1" applyProtection="1">
      <alignment/>
      <protection/>
    </xf>
    <xf numFmtId="169" fontId="0" fillId="0" borderId="12" xfId="17" applyNumberFormat="1" applyFill="1" applyBorder="1" applyAlignment="1" applyProtection="1">
      <alignment/>
      <protection/>
    </xf>
    <xf numFmtId="175" fontId="0" fillId="0" borderId="11" xfId="23" applyNumberFormat="1" applyBorder="1" applyAlignment="1" applyProtection="1">
      <alignment/>
      <protection/>
    </xf>
    <xf numFmtId="10" fontId="0" fillId="0" borderId="15" xfId="23" applyNumberFormat="1" applyFill="1" applyBorder="1" applyAlignment="1" applyProtection="1">
      <alignment/>
      <protection/>
    </xf>
    <xf numFmtId="0" fontId="0" fillId="0" borderId="12" xfId="0" applyFill="1" applyBorder="1" applyAlignment="1" applyProtection="1">
      <alignment/>
      <protection/>
    </xf>
    <xf numFmtId="185" fontId="0" fillId="3" borderId="2" xfId="0" applyNumberFormat="1" applyFill="1" applyBorder="1" applyAlignment="1" applyProtection="1">
      <alignment/>
      <protection locked="0"/>
    </xf>
    <xf numFmtId="185" fontId="0" fillId="0" borderId="2" xfId="0" applyNumberFormat="1" applyBorder="1" applyAlignment="1" applyProtection="1">
      <alignment/>
      <protection locked="0"/>
    </xf>
    <xf numFmtId="0" fontId="0" fillId="0" borderId="0" xfId="0" applyAlignment="1" applyProtection="1">
      <alignment horizontal="center"/>
      <protection locked="0"/>
    </xf>
    <xf numFmtId="4" fontId="0" fillId="0" borderId="0" xfId="0" applyNumberFormat="1" applyAlignment="1" applyProtection="1">
      <alignment/>
      <protection locked="0"/>
    </xf>
    <xf numFmtId="3" fontId="0" fillId="0" borderId="0" xfId="0" applyNumberFormat="1" applyAlignment="1" applyProtection="1">
      <alignment/>
      <protection locked="0"/>
    </xf>
    <xf numFmtId="0" fontId="0" fillId="0" borderId="2" xfId="0" applyBorder="1" applyAlignment="1" applyProtection="1">
      <alignment horizontal="center"/>
      <protection/>
    </xf>
    <xf numFmtId="0" fontId="0" fillId="0" borderId="2" xfId="0" applyBorder="1" applyAlignment="1" applyProtection="1">
      <alignment/>
      <protection/>
    </xf>
    <xf numFmtId="4" fontId="0" fillId="0" borderId="2" xfId="0" applyNumberFormat="1" applyBorder="1" applyAlignment="1" applyProtection="1">
      <alignment/>
      <protection/>
    </xf>
    <xf numFmtId="3" fontId="0" fillId="0" borderId="2" xfId="0" applyNumberFormat="1" applyBorder="1" applyAlignment="1" applyProtection="1">
      <alignment/>
      <protection/>
    </xf>
    <xf numFmtId="9" fontId="0" fillId="0" borderId="2" xfId="0" applyNumberFormat="1" applyBorder="1" applyAlignment="1" applyProtection="1">
      <alignment/>
      <protection/>
    </xf>
    <xf numFmtId="185" fontId="0" fillId="0" borderId="2" xfId="0" applyNumberFormat="1" applyBorder="1" applyAlignment="1" applyProtection="1">
      <alignment/>
      <protection/>
    </xf>
    <xf numFmtId="44" fontId="27" fillId="0" borderId="0" xfId="17" applyFont="1" applyFill="1" applyAlignment="1">
      <alignment/>
    </xf>
    <xf numFmtId="0" fontId="23" fillId="0" borderId="0" xfId="20" applyFont="1" applyAlignment="1">
      <alignment/>
    </xf>
    <xf numFmtId="44" fontId="24" fillId="0" borderId="0" xfId="17" applyFont="1" applyAlignment="1">
      <alignment horizontal="center"/>
    </xf>
    <xf numFmtId="44" fontId="24" fillId="0" borderId="0" xfId="17" applyFont="1" applyFill="1" applyBorder="1" applyAlignment="1" applyProtection="1">
      <alignment horizontal="center"/>
      <protection locked="0"/>
    </xf>
    <xf numFmtId="0" fontId="20" fillId="0" borderId="16" xfId="0" applyFont="1" applyFill="1" applyBorder="1" applyAlignment="1">
      <alignment/>
    </xf>
    <xf numFmtId="0" fontId="20" fillId="0" borderId="17" xfId="0" applyFont="1" applyFill="1" applyBorder="1" applyAlignment="1">
      <alignment/>
    </xf>
    <xf numFmtId="0" fontId="20" fillId="0" borderId="18" xfId="0" applyFont="1" applyFill="1" applyBorder="1" applyAlignment="1">
      <alignment/>
    </xf>
    <xf numFmtId="0" fontId="20" fillId="0" borderId="19" xfId="0" applyFont="1" applyFill="1" applyBorder="1" applyAlignment="1">
      <alignment/>
    </xf>
    <xf numFmtId="0" fontId="20" fillId="0" borderId="0" xfId="0" applyFont="1" applyFill="1" applyBorder="1" applyAlignment="1">
      <alignment/>
    </xf>
    <xf numFmtId="0" fontId="20" fillId="0" borderId="20" xfId="0" applyFont="1" applyFill="1" applyBorder="1" applyAlignment="1">
      <alignment/>
    </xf>
    <xf numFmtId="0" fontId="21" fillId="0" borderId="0" xfId="0" applyFont="1" applyFill="1" applyBorder="1" applyAlignment="1">
      <alignment/>
    </xf>
    <xf numFmtId="0" fontId="22" fillId="0" borderId="0" xfId="0" applyFont="1" applyFill="1" applyBorder="1" applyAlignment="1">
      <alignment horizontal="center"/>
    </xf>
    <xf numFmtId="0" fontId="24" fillId="0" borderId="0" xfId="0" applyFont="1" applyFill="1" applyBorder="1" applyAlignment="1">
      <alignment horizontal="center"/>
    </xf>
    <xf numFmtId="0" fontId="20" fillId="0" borderId="21" xfId="0" applyFont="1" applyFill="1" applyBorder="1" applyAlignment="1">
      <alignment/>
    </xf>
    <xf numFmtId="0" fontId="20" fillId="0" borderId="1" xfId="0" applyFont="1" applyFill="1" applyBorder="1" applyAlignment="1">
      <alignment/>
    </xf>
    <xf numFmtId="0" fontId="20" fillId="0" borderId="22" xfId="0" applyFont="1" applyFill="1" applyBorder="1" applyAlignment="1">
      <alignment/>
    </xf>
    <xf numFmtId="0" fontId="20" fillId="0" borderId="0" xfId="0" applyFont="1" applyFill="1" applyAlignment="1">
      <alignment/>
    </xf>
    <xf numFmtId="0" fontId="22" fillId="0" borderId="0" xfId="0" applyFont="1" applyFill="1" applyAlignment="1">
      <alignment/>
    </xf>
    <xf numFmtId="0" fontId="24" fillId="0" borderId="0" xfId="0" applyFont="1" applyFill="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0" fillId="0" borderId="0" xfId="0" applyFill="1" applyAlignment="1">
      <alignment/>
    </xf>
    <xf numFmtId="0" fontId="24" fillId="0" borderId="0" xfId="0" applyFont="1" applyAlignment="1">
      <alignment/>
    </xf>
    <xf numFmtId="0" fontId="20" fillId="0" borderId="0" xfId="0" applyFont="1" applyAlignment="1">
      <alignment/>
    </xf>
    <xf numFmtId="0" fontId="24" fillId="4" borderId="0" xfId="0" applyFont="1" applyFill="1" applyAlignment="1" applyProtection="1">
      <alignment/>
      <protection locked="0"/>
    </xf>
    <xf numFmtId="0" fontId="24" fillId="0" borderId="0" xfId="0" applyFont="1" applyFill="1" applyAlignment="1">
      <alignment/>
    </xf>
    <xf numFmtId="0" fontId="24" fillId="4" borderId="0" xfId="0" applyFont="1" applyFill="1" applyAlignment="1" applyProtection="1">
      <alignment horizontal="left"/>
      <protection locked="0"/>
    </xf>
    <xf numFmtId="0" fontId="22" fillId="0" borderId="0" xfId="0" applyFont="1" applyFill="1" applyAlignment="1">
      <alignment/>
    </xf>
    <xf numFmtId="0" fontId="31" fillId="0" borderId="0" xfId="0" applyFont="1" applyFill="1" applyAlignment="1">
      <alignment/>
    </xf>
    <xf numFmtId="0" fontId="28" fillId="0" borderId="0" xfId="0" applyFont="1" applyFill="1" applyAlignment="1">
      <alignment/>
    </xf>
    <xf numFmtId="0" fontId="33" fillId="0" borderId="0" xfId="0" applyFont="1" applyFill="1" applyAlignment="1">
      <alignment/>
    </xf>
    <xf numFmtId="0" fontId="29" fillId="0" borderId="0" xfId="0" applyFont="1" applyFill="1" applyBorder="1" applyAlignment="1">
      <alignment horizontal="center"/>
    </xf>
    <xf numFmtId="0" fontId="27" fillId="4" borderId="0" xfId="0" applyFont="1" applyFill="1" applyAlignment="1" applyProtection="1">
      <alignment horizontal="left"/>
      <protection locked="0"/>
    </xf>
    <xf numFmtId="0" fontId="27" fillId="0" borderId="0" xfId="0" applyFont="1" applyFill="1" applyAlignment="1">
      <alignment horizontal="left"/>
    </xf>
    <xf numFmtId="0" fontId="24" fillId="0" borderId="0" xfId="0" applyFont="1" applyFill="1" applyAlignment="1">
      <alignment horizontal="left" indent="4"/>
    </xf>
    <xf numFmtId="0" fontId="29" fillId="0" borderId="0" xfId="0" applyFont="1" applyFill="1" applyAlignment="1">
      <alignment/>
    </xf>
    <xf numFmtId="0" fontId="32" fillId="0" borderId="0" xfId="0" applyFont="1" applyFill="1" applyAlignment="1">
      <alignment horizontal="left" vertical="top"/>
    </xf>
    <xf numFmtId="0" fontId="0" fillId="0" borderId="0" xfId="0" applyFill="1" applyAlignment="1">
      <alignment horizontal="left"/>
    </xf>
    <xf numFmtId="0" fontId="20" fillId="0" borderId="0" xfId="0" applyFont="1" applyFill="1" applyAlignment="1">
      <alignment horizontal="left"/>
    </xf>
    <xf numFmtId="0" fontId="32" fillId="0" borderId="0" xfId="0" applyFont="1" applyFill="1" applyAlignment="1">
      <alignment horizontal="left"/>
    </xf>
    <xf numFmtId="0" fontId="24" fillId="0" borderId="0" xfId="0" applyFont="1" applyFill="1" applyAlignment="1">
      <alignment horizontal="right"/>
    </xf>
    <xf numFmtId="0" fontId="24" fillId="0" borderId="0" xfId="0" applyFont="1" applyAlignment="1">
      <alignment/>
    </xf>
    <xf numFmtId="0" fontId="24" fillId="0" borderId="0" xfId="0" applyFont="1" applyAlignment="1">
      <alignment horizontal="right"/>
    </xf>
    <xf numFmtId="0" fontId="24" fillId="0" borderId="0" xfId="0" applyFont="1" applyAlignment="1">
      <alignment horizontal="left"/>
    </xf>
    <xf numFmtId="0" fontId="22" fillId="0" borderId="4" xfId="0" applyFont="1" applyFill="1" applyBorder="1" applyAlignment="1">
      <alignment horizontal="center"/>
    </xf>
    <xf numFmtId="1" fontId="22" fillId="4" borderId="4" xfId="0" applyNumberFormat="1" applyFont="1" applyFill="1" applyBorder="1" applyAlignment="1" applyProtection="1">
      <alignment horizontal="center"/>
      <protection locked="0"/>
    </xf>
    <xf numFmtId="0" fontId="29" fillId="0" borderId="0" xfId="0" applyFont="1" applyAlignment="1">
      <alignment/>
    </xf>
    <xf numFmtId="0" fontId="24" fillId="0" borderId="0" xfId="0" applyFont="1" applyAlignment="1">
      <alignment horizontal="left" indent="4"/>
    </xf>
    <xf numFmtId="0" fontId="29" fillId="0" borderId="2" xfId="0" applyFont="1" applyBorder="1" applyAlignment="1">
      <alignment/>
    </xf>
    <xf numFmtId="0" fontId="29" fillId="4" borderId="2" xfId="0" applyFont="1" applyFill="1" applyBorder="1" applyAlignment="1" applyProtection="1">
      <alignment/>
      <protection locked="0"/>
    </xf>
    <xf numFmtId="0" fontId="35" fillId="0" borderId="0" xfId="0" applyFont="1" applyAlignment="1">
      <alignment/>
    </xf>
    <xf numFmtId="0" fontId="24" fillId="0" borderId="4" xfId="0" applyFont="1" applyBorder="1" applyAlignment="1">
      <alignment/>
    </xf>
    <xf numFmtId="0" fontId="24" fillId="4" borderId="4" xfId="0" applyFont="1" applyFill="1" applyBorder="1" applyAlignment="1" applyProtection="1">
      <alignment horizontal="center"/>
      <protection locked="0"/>
    </xf>
    <xf numFmtId="0" fontId="22" fillId="0" borderId="0" xfId="0" applyFont="1" applyAlignment="1">
      <alignment/>
    </xf>
    <xf numFmtId="0" fontId="24" fillId="0" borderId="0" xfId="0" applyFont="1" applyAlignment="1">
      <alignment horizontal="right" vertical="top"/>
    </xf>
    <xf numFmtId="0" fontId="22" fillId="0" borderId="0" xfId="0" applyFont="1" applyFill="1" applyAlignment="1">
      <alignment horizontal="left"/>
    </xf>
    <xf numFmtId="0" fontId="22" fillId="0" borderId="0" xfId="0" applyFont="1" applyAlignment="1">
      <alignment vertical="top"/>
    </xf>
    <xf numFmtId="0" fontId="24" fillId="0" borderId="0" xfId="0" applyFont="1" applyFill="1" applyBorder="1" applyAlignment="1">
      <alignment/>
    </xf>
    <xf numFmtId="0" fontId="20" fillId="0" borderId="0" xfId="0" applyFont="1" applyAlignment="1">
      <alignment horizontal="right"/>
    </xf>
    <xf numFmtId="0" fontId="29" fillId="0" borderId="0" xfId="0" applyFont="1" applyAlignment="1">
      <alignment horizontal="right"/>
    </xf>
    <xf numFmtId="0" fontId="20" fillId="0" borderId="0" xfId="0" applyFont="1" applyBorder="1" applyAlignment="1">
      <alignment/>
    </xf>
    <xf numFmtId="0" fontId="24" fillId="4" borderId="0" xfId="0" applyFont="1" applyFill="1" applyBorder="1" applyAlignment="1" applyProtection="1">
      <alignment horizontal="left"/>
      <protection locked="0"/>
    </xf>
    <xf numFmtId="0" fontId="29" fillId="0" borderId="0" xfId="0" applyFont="1" applyBorder="1" applyAlignment="1">
      <alignment/>
    </xf>
    <xf numFmtId="0" fontId="29" fillId="4" borderId="4" xfId="0" applyFont="1" applyFill="1" applyBorder="1" applyAlignment="1" applyProtection="1">
      <alignment horizontal="center"/>
      <protection locked="0"/>
    </xf>
    <xf numFmtId="0" fontId="20" fillId="0" borderId="0" xfId="0" applyFont="1" applyAlignment="1">
      <alignment horizontal="center"/>
    </xf>
    <xf numFmtId="0" fontId="29" fillId="4" borderId="2" xfId="0" applyFont="1" applyFill="1" applyBorder="1" applyAlignment="1" applyProtection="1">
      <alignment horizontal="center"/>
      <protection locked="0"/>
    </xf>
    <xf numFmtId="0" fontId="29" fillId="4" borderId="2" xfId="0" applyFont="1" applyFill="1" applyBorder="1" applyAlignment="1" applyProtection="1">
      <alignment horizontal="left"/>
      <protection locked="0"/>
    </xf>
    <xf numFmtId="0" fontId="22" fillId="0" borderId="4" xfId="0" applyFont="1" applyBorder="1" applyAlignment="1">
      <alignment horizontal="center"/>
    </xf>
    <xf numFmtId="0" fontId="24" fillId="0" borderId="0" xfId="0" applyFont="1" applyFill="1" applyAlignment="1" applyProtection="1">
      <alignment horizontal="left"/>
      <protection/>
    </xf>
    <xf numFmtId="0" fontId="24" fillId="0" borderId="0" xfId="0" applyFont="1" applyFill="1" applyAlignment="1" applyProtection="1">
      <alignment wrapText="1"/>
      <protection/>
    </xf>
    <xf numFmtId="0" fontId="29" fillId="4" borderId="4" xfId="0" applyFont="1" applyFill="1" applyBorder="1" applyAlignment="1" applyProtection="1">
      <alignment/>
      <protection locked="0"/>
    </xf>
    <xf numFmtId="0" fontId="29" fillId="0" borderId="0" xfId="0" applyFont="1" applyAlignment="1">
      <alignment horizontal="right" vertical="top"/>
    </xf>
    <xf numFmtId="0" fontId="24" fillId="0" borderId="0" xfId="0" applyFont="1" applyAlignment="1">
      <alignment vertical="top" wrapText="1"/>
    </xf>
    <xf numFmtId="0" fontId="20" fillId="0" borderId="2" xfId="0" applyFont="1" applyBorder="1" applyAlignment="1">
      <alignment horizontal="center" wrapText="1"/>
    </xf>
    <xf numFmtId="0" fontId="24" fillId="0" borderId="0" xfId="0" applyFont="1" applyAlignment="1">
      <alignment vertical="top"/>
    </xf>
    <xf numFmtId="0" fontId="29" fillId="0" borderId="2" xfId="0" applyFont="1" applyBorder="1" applyAlignment="1">
      <alignment horizontal="center"/>
    </xf>
    <xf numFmtId="0" fontId="42" fillId="0" borderId="0" xfId="0" applyFont="1" applyAlignment="1">
      <alignment/>
    </xf>
    <xf numFmtId="0" fontId="29" fillId="0" borderId="2" xfId="0" applyFont="1" applyFill="1" applyBorder="1" applyAlignment="1">
      <alignment horizontal="center"/>
    </xf>
    <xf numFmtId="0" fontId="29" fillId="0" borderId="0" xfId="0" applyFont="1" applyAlignment="1">
      <alignment/>
    </xf>
    <xf numFmtId="0" fontId="42" fillId="0" borderId="0" xfId="0" applyFont="1" applyAlignment="1">
      <alignment/>
    </xf>
    <xf numFmtId="0" fontId="24" fillId="4" borderId="2" xfId="0" applyFont="1" applyFill="1" applyBorder="1" applyAlignment="1" applyProtection="1">
      <alignment horizontal="left"/>
      <protection locked="0"/>
    </xf>
    <xf numFmtId="0" fontId="24" fillId="0" borderId="0" xfId="0" applyFont="1" applyFill="1" applyAlignment="1">
      <alignment vertical="top" wrapText="1"/>
    </xf>
    <xf numFmtId="0" fontId="24" fillId="0" borderId="0" xfId="0" applyFont="1" applyFill="1" applyAlignment="1">
      <alignment wrapText="1"/>
    </xf>
    <xf numFmtId="0" fontId="24" fillId="0" borderId="2" xfId="0" applyFont="1" applyBorder="1" applyAlignment="1">
      <alignment horizontal="center" vertical="top" wrapText="1"/>
    </xf>
    <xf numFmtId="0" fontId="24" fillId="0" borderId="2" xfId="0" applyFont="1" applyBorder="1" applyAlignment="1">
      <alignment horizontal="center"/>
    </xf>
    <xf numFmtId="0" fontId="20" fillId="0" borderId="6" xfId="0" applyFont="1" applyBorder="1" applyAlignment="1">
      <alignment/>
    </xf>
    <xf numFmtId="0" fontId="20" fillId="0" borderId="7" xfId="0" applyFont="1" applyBorder="1" applyAlignment="1">
      <alignment/>
    </xf>
    <xf numFmtId="0" fontId="35" fillId="0" borderId="7" xfId="0" applyFont="1" applyBorder="1" applyAlignment="1">
      <alignment horizontal="right"/>
    </xf>
    <xf numFmtId="0" fontId="24" fillId="0" borderId="0" xfId="0" applyFont="1" applyFill="1" applyBorder="1" applyAlignment="1" applyProtection="1">
      <alignment horizontal="left"/>
      <protection locked="0"/>
    </xf>
    <xf numFmtId="0" fontId="25" fillId="0" borderId="8" xfId="0" applyFont="1" applyBorder="1" applyAlignment="1">
      <alignment horizontal="right"/>
    </xf>
    <xf numFmtId="0" fontId="25" fillId="0" borderId="7" xfId="0" applyFont="1" applyBorder="1" applyAlignment="1">
      <alignment horizontal="right"/>
    </xf>
    <xf numFmtId="0" fontId="35" fillId="0" borderId="0" xfId="0" applyFont="1" applyAlignment="1">
      <alignment horizontal="right"/>
    </xf>
    <xf numFmtId="0" fontId="24" fillId="0" borderId="2" xfId="0" applyFont="1" applyBorder="1" applyAlignment="1">
      <alignment/>
    </xf>
    <xf numFmtId="0" fontId="20" fillId="0" borderId="2" xfId="0" applyFont="1" applyBorder="1" applyAlignment="1">
      <alignment/>
    </xf>
    <xf numFmtId="0" fontId="20" fillId="0" borderId="0" xfId="0" applyFont="1" applyBorder="1" applyAlignment="1">
      <alignment horizontal="left"/>
    </xf>
    <xf numFmtId="0" fontId="0" fillId="0" borderId="0" xfId="0" applyAlignment="1">
      <alignment vertical="top"/>
    </xf>
    <xf numFmtId="0" fontId="16" fillId="0" borderId="0" xfId="22">
      <alignment/>
      <protection/>
    </xf>
    <xf numFmtId="0" fontId="21" fillId="0" borderId="16" xfId="22" applyFont="1" applyBorder="1" applyAlignment="1">
      <alignment horizontal="justify" vertical="top" wrapText="1"/>
      <protection/>
    </xf>
    <xf numFmtId="0" fontId="21" fillId="5" borderId="23" xfId="22" applyFont="1" applyFill="1" applyBorder="1" applyAlignment="1">
      <alignment vertical="top" wrapText="1"/>
      <protection/>
    </xf>
    <xf numFmtId="0" fontId="21" fillId="5" borderId="19" xfId="22" applyFont="1" applyFill="1" applyBorder="1" applyAlignment="1">
      <alignment horizontal="right" vertical="top" wrapText="1"/>
      <protection/>
    </xf>
    <xf numFmtId="0" fontId="21" fillId="5" borderId="19" xfId="22" applyFont="1" applyFill="1" applyBorder="1" applyAlignment="1">
      <alignment vertical="top" wrapText="1"/>
      <protection/>
    </xf>
    <xf numFmtId="0" fontId="21" fillId="5" borderId="20" xfId="22" applyFont="1" applyFill="1" applyBorder="1" applyAlignment="1">
      <alignment vertical="top" wrapText="1"/>
      <protection/>
    </xf>
    <xf numFmtId="0" fontId="16" fillId="0" borderId="0" xfId="22" applyFill="1">
      <alignment/>
      <protection/>
    </xf>
    <xf numFmtId="0" fontId="20" fillId="5" borderId="24" xfId="22" applyFont="1" applyFill="1" applyBorder="1" applyAlignment="1">
      <alignment vertical="top" wrapText="1"/>
      <protection/>
    </xf>
    <xf numFmtId="0" fontId="21" fillId="5" borderId="24" xfId="22" applyFont="1" applyFill="1" applyBorder="1" applyAlignment="1" applyProtection="1">
      <alignment vertical="top" wrapText="1"/>
      <protection locked="0"/>
    </xf>
    <xf numFmtId="0" fontId="21" fillId="5" borderId="24" xfId="22" applyFont="1" applyFill="1" applyBorder="1" applyAlignment="1">
      <alignment vertical="top" wrapText="1"/>
      <protection/>
    </xf>
    <xf numFmtId="0" fontId="16" fillId="5" borderId="24" xfId="22" applyFill="1" applyBorder="1" applyAlignment="1">
      <alignment vertical="top" wrapText="1"/>
      <protection/>
    </xf>
    <xf numFmtId="0" fontId="21" fillId="5" borderId="24" xfId="22" applyFont="1" applyFill="1" applyBorder="1" applyAlignment="1" applyProtection="1">
      <alignment horizontal="right" vertical="top" wrapText="1"/>
      <protection locked="0"/>
    </xf>
    <xf numFmtId="0" fontId="16" fillId="5" borderId="19" xfId="22" applyFill="1" applyBorder="1" applyAlignment="1">
      <alignment vertical="top" wrapText="1"/>
      <protection/>
    </xf>
    <xf numFmtId="0" fontId="20" fillId="5" borderId="24" xfId="22" applyFont="1" applyFill="1" applyBorder="1" applyAlignment="1">
      <alignment horizontal="justify" vertical="top" wrapText="1"/>
      <protection/>
    </xf>
    <xf numFmtId="0" fontId="21" fillId="5" borderId="19" xfId="22" applyFont="1" applyFill="1" applyBorder="1" applyAlignment="1">
      <alignment horizontal="justify" vertical="top" wrapText="1"/>
      <protection/>
    </xf>
    <xf numFmtId="0" fontId="21" fillId="5" borderId="24" xfId="22" applyFont="1" applyFill="1" applyBorder="1" applyAlignment="1">
      <alignment horizontal="justify" vertical="top" wrapText="1"/>
      <protection/>
    </xf>
    <xf numFmtId="0" fontId="20" fillId="5" borderId="25" xfId="22" applyFont="1" applyFill="1" applyBorder="1" applyAlignment="1">
      <alignment horizontal="justify" vertical="top" wrapText="1"/>
      <protection/>
    </xf>
    <xf numFmtId="0" fontId="21" fillId="5" borderId="21" xfId="22" applyFont="1" applyFill="1" applyBorder="1" applyAlignment="1">
      <alignment horizontal="justify" vertical="top" wrapText="1"/>
      <protection/>
    </xf>
    <xf numFmtId="0" fontId="21" fillId="5" borderId="25" xfId="22" applyFont="1" applyFill="1" applyBorder="1" applyAlignment="1">
      <alignment horizontal="justify" vertical="top" wrapText="1"/>
      <protection/>
    </xf>
    <xf numFmtId="0" fontId="21" fillId="5" borderId="22" xfId="22" applyFont="1" applyFill="1" applyBorder="1" applyAlignment="1">
      <alignment horizontal="justify" vertical="top" wrapText="1"/>
      <protection/>
    </xf>
    <xf numFmtId="0" fontId="20" fillId="0" borderId="23" xfId="22" applyFont="1" applyBorder="1" applyAlignment="1">
      <alignment horizontal="justify" vertical="top" wrapText="1"/>
      <protection/>
    </xf>
    <xf numFmtId="0" fontId="20" fillId="0" borderId="16" xfId="22" applyFont="1" applyBorder="1" applyAlignment="1">
      <alignment vertical="top" wrapText="1"/>
      <protection/>
    </xf>
    <xf numFmtId="0" fontId="16" fillId="4" borderId="26" xfId="22" applyFill="1" applyBorder="1" applyProtection="1">
      <alignment/>
      <protection locked="0"/>
    </xf>
    <xf numFmtId="0" fontId="20" fillId="0" borderId="0" xfId="22" applyFont="1" applyBorder="1" applyAlignment="1">
      <alignment horizontal="justify" vertical="top" wrapText="1"/>
      <protection/>
    </xf>
    <xf numFmtId="0" fontId="20" fillId="0" borderId="24" xfId="22" applyFont="1" applyBorder="1" applyAlignment="1">
      <alignment horizontal="justify" vertical="top" wrapText="1"/>
      <protection/>
    </xf>
    <xf numFmtId="0" fontId="21" fillId="0" borderId="24" xfId="22" applyFont="1" applyFill="1" applyBorder="1" applyAlignment="1" applyProtection="1">
      <alignment horizontal="justify" vertical="top" wrapText="1"/>
      <protection locked="0"/>
    </xf>
    <xf numFmtId="0" fontId="20" fillId="0" borderId="18" xfId="22" applyFont="1" applyBorder="1" applyAlignment="1">
      <alignment horizontal="justify" vertical="top" wrapText="1"/>
      <protection/>
    </xf>
    <xf numFmtId="0" fontId="20" fillId="0" borderId="19" xfId="22" applyFont="1" applyBorder="1" applyAlignment="1">
      <alignment vertical="top" wrapText="1"/>
      <protection/>
    </xf>
    <xf numFmtId="0" fontId="16" fillId="4" borderId="27" xfId="22" applyFill="1" applyBorder="1" applyProtection="1">
      <alignment/>
      <protection locked="0"/>
    </xf>
    <xf numFmtId="0" fontId="21" fillId="0" borderId="19" xfId="22" applyFont="1" applyBorder="1" applyAlignment="1">
      <alignment horizontal="justify" vertical="top" wrapText="1"/>
      <protection/>
    </xf>
    <xf numFmtId="0" fontId="21" fillId="4" borderId="28" xfId="22" applyFont="1" applyFill="1" applyBorder="1" applyAlignment="1" applyProtection="1">
      <alignment horizontal="justify" vertical="top" wrapText="1"/>
      <protection locked="0"/>
    </xf>
    <xf numFmtId="44" fontId="16" fillId="4" borderId="27" xfId="17" applyNumberFormat="1" applyFill="1" applyBorder="1" applyAlignment="1" applyProtection="1">
      <alignment/>
      <protection locked="0"/>
    </xf>
    <xf numFmtId="0" fontId="21" fillId="0" borderId="19" xfId="22" applyFont="1" applyBorder="1" applyAlignment="1">
      <alignment vertical="top" wrapText="1"/>
      <protection/>
    </xf>
    <xf numFmtId="0" fontId="24" fillId="4" borderId="19" xfId="22" applyFont="1" applyFill="1" applyBorder="1" applyAlignment="1" applyProtection="1">
      <alignment horizontal="left"/>
      <protection locked="0"/>
    </xf>
    <xf numFmtId="0" fontId="24" fillId="0" borderId="20" xfId="22" applyFont="1" applyFill="1" applyBorder="1" applyAlignment="1">
      <alignment/>
      <protection/>
    </xf>
    <xf numFmtId="0" fontId="16" fillId="0" borderId="20" xfId="22" applyBorder="1">
      <alignment/>
      <protection/>
    </xf>
    <xf numFmtId="0" fontId="20" fillId="0" borderId="20" xfId="22" applyFont="1" applyBorder="1" applyAlignment="1">
      <alignment horizontal="justify" vertical="top" wrapText="1"/>
      <protection/>
    </xf>
    <xf numFmtId="0" fontId="20" fillId="0" borderId="19" xfId="22" applyFont="1" applyBorder="1" applyAlignment="1">
      <alignment horizontal="justify" vertical="top" wrapText="1"/>
      <protection/>
    </xf>
    <xf numFmtId="0" fontId="20" fillId="0" borderId="25" xfId="22" applyFont="1" applyBorder="1" applyAlignment="1">
      <alignment horizontal="justify" vertical="top" wrapText="1"/>
      <protection/>
    </xf>
    <xf numFmtId="0" fontId="20" fillId="0" borderId="21" xfId="22" applyFont="1" applyBorder="1" applyAlignment="1">
      <alignment horizontal="justify" vertical="top" wrapText="1"/>
      <protection/>
    </xf>
    <xf numFmtId="0" fontId="20" fillId="0" borderId="22" xfId="22" applyFont="1" applyBorder="1" applyAlignment="1">
      <alignment horizontal="justify" vertical="top" wrapText="1"/>
      <protection/>
    </xf>
    <xf numFmtId="0" fontId="21" fillId="0" borderId="23" xfId="22" applyFont="1" applyBorder="1" applyAlignment="1">
      <alignment horizontal="justify" vertical="top" wrapText="1"/>
      <protection/>
    </xf>
    <xf numFmtId="0" fontId="21" fillId="0" borderId="24" xfId="22" applyFont="1" applyBorder="1" applyAlignment="1">
      <alignment horizontal="justify" vertical="top" wrapText="1"/>
      <protection/>
    </xf>
    <xf numFmtId="0" fontId="21" fillId="0" borderId="24" xfId="22" applyFont="1" applyBorder="1" applyAlignment="1">
      <alignment vertical="top" wrapText="1"/>
      <protection/>
    </xf>
    <xf numFmtId="0" fontId="29" fillId="0" borderId="0" xfId="0" applyFont="1" applyAlignment="1">
      <alignment horizontal="left"/>
    </xf>
    <xf numFmtId="0" fontId="20" fillId="0" borderId="0" xfId="0" applyFont="1" applyAlignment="1">
      <alignment horizontal="right" vertical="top" wrapText="1"/>
    </xf>
    <xf numFmtId="49" fontId="20" fillId="0" borderId="0" xfId="0" applyNumberFormat="1" applyFont="1" applyAlignment="1">
      <alignment horizontal="right" vertical="top" wrapText="1"/>
    </xf>
    <xf numFmtId="0" fontId="0" fillId="0" borderId="4" xfId="0" applyBorder="1" applyAlignment="1">
      <alignment/>
    </xf>
    <xf numFmtId="0" fontId="29" fillId="0" borderId="0" xfId="0" applyFont="1" applyAlignment="1">
      <alignment horizontal="justify"/>
    </xf>
    <xf numFmtId="191" fontId="0" fillId="0" borderId="0" xfId="0" applyNumberFormat="1" applyFill="1" applyBorder="1" applyAlignment="1" applyProtection="1">
      <alignment/>
      <protection/>
    </xf>
    <xf numFmtId="191" fontId="0" fillId="0" borderId="0" xfId="0" applyNumberFormat="1" applyFill="1" applyBorder="1" applyAlignment="1" applyProtection="1">
      <alignment horizontal="center"/>
      <protection/>
    </xf>
    <xf numFmtId="191" fontId="13" fillId="0" borderId="0" xfId="0" applyNumberFormat="1" applyFont="1" applyFill="1" applyAlignment="1" applyProtection="1">
      <alignment/>
      <protection/>
    </xf>
    <xf numFmtId="0" fontId="20" fillId="0" borderId="17" xfId="22" applyFont="1" applyBorder="1" applyAlignment="1">
      <alignment horizontal="justify" vertical="top" wrapText="1"/>
      <protection/>
    </xf>
    <xf numFmtId="0" fontId="20" fillId="0" borderId="21" xfId="22" applyFont="1" applyBorder="1" applyAlignment="1">
      <alignment vertical="top" wrapText="1"/>
      <protection/>
    </xf>
    <xf numFmtId="0" fontId="16" fillId="0" borderId="22" xfId="22" applyBorder="1">
      <alignment/>
      <protection/>
    </xf>
    <xf numFmtId="0" fontId="20" fillId="0" borderId="1" xfId="22" applyFont="1" applyBorder="1" applyAlignment="1">
      <alignment horizontal="justify" vertical="top" wrapText="1"/>
      <protection/>
    </xf>
    <xf numFmtId="0" fontId="21" fillId="0" borderId="23" xfId="22" applyFont="1" applyFill="1" applyBorder="1" applyAlignment="1" applyProtection="1">
      <alignment horizontal="justify" vertical="top" wrapText="1"/>
      <protection locked="0"/>
    </xf>
    <xf numFmtId="0" fontId="16" fillId="0" borderId="20" xfId="22" applyFont="1" applyBorder="1">
      <alignment/>
      <protection/>
    </xf>
    <xf numFmtId="0" fontId="16" fillId="4" borderId="29" xfId="22" applyFill="1" applyBorder="1">
      <alignment/>
      <protection/>
    </xf>
    <xf numFmtId="5" fontId="3" fillId="0" borderId="30" xfId="0" applyNumberFormat="1" applyFont="1" applyBorder="1" applyAlignment="1" applyProtection="1">
      <alignment/>
      <protection/>
    </xf>
    <xf numFmtId="5" fontId="3" fillId="0" borderId="0" xfId="0" applyNumberFormat="1" applyFont="1" applyAlignment="1" applyProtection="1">
      <alignment/>
      <protection/>
    </xf>
    <xf numFmtId="5" fontId="3" fillId="0" borderId="30" xfId="0" applyNumberFormat="1" applyFont="1" applyFill="1" applyBorder="1" applyAlignment="1" applyProtection="1">
      <alignment/>
      <protection/>
    </xf>
    <xf numFmtId="5" fontId="3"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0" fontId="3" fillId="0" borderId="0" xfId="0" applyFont="1" applyBorder="1" applyAlignment="1" applyProtection="1">
      <alignment horizontal="center"/>
      <protection/>
    </xf>
    <xf numFmtId="5" fontId="3" fillId="0" borderId="0" xfId="0" applyNumberFormat="1" applyFont="1" applyBorder="1" applyAlignment="1" applyProtection="1">
      <alignment horizontal="center"/>
      <protection/>
    </xf>
    <xf numFmtId="0" fontId="3" fillId="0" borderId="0" xfId="0" applyFont="1" applyAlignment="1" applyProtection="1">
      <alignment horizontal="center"/>
      <protection/>
    </xf>
    <xf numFmtId="166" fontId="3" fillId="0" borderId="0" xfId="0" applyNumberFormat="1" applyFont="1" applyBorder="1" applyAlignment="1" applyProtection="1" quotePrefix="1">
      <alignment horizontal="center"/>
      <protection/>
    </xf>
    <xf numFmtId="169" fontId="3" fillId="0" borderId="0" xfId="17" applyNumberFormat="1" applyFont="1" applyBorder="1" applyAlignment="1" applyProtection="1" quotePrefix="1">
      <alignment horizontal="center"/>
      <protection/>
    </xf>
    <xf numFmtId="168" fontId="3" fillId="0" borderId="0" xfId="17" applyNumberFormat="1" applyFont="1" applyBorder="1" applyAlignment="1" applyProtection="1" quotePrefix="1">
      <alignment horizontal="center"/>
      <protection/>
    </xf>
    <xf numFmtId="175" fontId="3" fillId="0" borderId="0" xfId="23" applyNumberFormat="1" applyFont="1" applyBorder="1" applyAlignment="1" applyProtection="1" quotePrefix="1">
      <alignment horizontal="center"/>
      <protection/>
    </xf>
    <xf numFmtId="0" fontId="29" fillId="0" borderId="0" xfId="0" applyFont="1" applyAlignment="1">
      <alignment horizontal="left" vertical="top" wrapText="1"/>
    </xf>
    <xf numFmtId="0" fontId="29" fillId="0" borderId="0" xfId="0" applyFont="1" applyAlignment="1">
      <alignment horizontal="justify" vertical="top" wrapText="1"/>
    </xf>
    <xf numFmtId="0" fontId="24" fillId="4" borderId="2" xfId="0" applyFont="1" applyFill="1" applyBorder="1" applyAlignment="1" applyProtection="1">
      <alignment horizontal="center"/>
      <protection locked="0"/>
    </xf>
    <xf numFmtId="0" fontId="21" fillId="0" borderId="0" xfId="0" applyFont="1" applyAlignment="1">
      <alignment/>
    </xf>
    <xf numFmtId="0" fontId="24" fillId="0" borderId="0" xfId="0" applyFont="1" applyFill="1" applyAlignment="1" applyProtection="1">
      <alignment horizontal="left"/>
      <protection locked="0"/>
    </xf>
    <xf numFmtId="0" fontId="25" fillId="0" borderId="0" xfId="0" applyFont="1" applyFill="1" applyAlignment="1">
      <alignment horizontal="left" indent="4"/>
    </xf>
    <xf numFmtId="0" fontId="24" fillId="4" borderId="4" xfId="0" applyFont="1" applyFill="1" applyBorder="1" applyAlignment="1" applyProtection="1">
      <alignment/>
      <protection locked="0"/>
    </xf>
    <xf numFmtId="44" fontId="29" fillId="4" borderId="2" xfId="17" applyFont="1" applyFill="1" applyBorder="1" applyAlignment="1" applyProtection="1">
      <alignment/>
      <protection locked="0"/>
    </xf>
    <xf numFmtId="9" fontId="29" fillId="4" borderId="2" xfId="23" applyFont="1" applyFill="1" applyBorder="1" applyAlignment="1" applyProtection="1">
      <alignment/>
      <protection locked="0"/>
    </xf>
    <xf numFmtId="0" fontId="20" fillId="0" borderId="0" xfId="0" applyFont="1" applyAlignment="1">
      <alignment wrapText="1"/>
    </xf>
    <xf numFmtId="0" fontId="22" fillId="0" borderId="0" xfId="0" applyFont="1" applyFill="1" applyAlignment="1">
      <alignment vertical="top"/>
    </xf>
    <xf numFmtId="0" fontId="24" fillId="0" borderId="0" xfId="0" applyFont="1" applyFill="1" applyAlignment="1">
      <alignment vertical="top"/>
    </xf>
    <xf numFmtId="0" fontId="24" fillId="4" borderId="4" xfId="0" applyFont="1" applyFill="1" applyBorder="1" applyAlignment="1" applyProtection="1">
      <alignment/>
      <protection locked="0"/>
    </xf>
    <xf numFmtId="0" fontId="20" fillId="4" borderId="2" xfId="0" applyFont="1" applyFill="1" applyBorder="1" applyAlignment="1" applyProtection="1">
      <alignment/>
      <protection locked="0"/>
    </xf>
    <xf numFmtId="0" fontId="24" fillId="4" borderId="2" xfId="0" applyFont="1" applyFill="1" applyBorder="1" applyAlignment="1" applyProtection="1">
      <alignment vertical="top" wrapText="1"/>
      <protection locked="0"/>
    </xf>
    <xf numFmtId="0" fontId="24" fillId="4" borderId="2" xfId="0" applyFont="1" applyFill="1" applyBorder="1" applyAlignment="1" applyProtection="1">
      <alignment wrapText="1"/>
      <protection locked="0"/>
    </xf>
    <xf numFmtId="0" fontId="29" fillId="4" borderId="2" xfId="0" applyFont="1" applyFill="1" applyBorder="1" applyAlignment="1" applyProtection="1">
      <alignment wrapText="1"/>
      <protection locked="0"/>
    </xf>
    <xf numFmtId="0" fontId="16" fillId="0" borderId="0" xfId="21">
      <alignment/>
      <protection/>
    </xf>
    <xf numFmtId="0" fontId="27" fillId="4" borderId="0" xfId="21" applyFont="1" applyFill="1" applyAlignment="1" applyProtection="1">
      <alignment horizontal="left"/>
      <protection locked="0"/>
    </xf>
    <xf numFmtId="0" fontId="24" fillId="0" borderId="0" xfId="21" applyFont="1" applyFill="1" applyAlignment="1">
      <alignment/>
      <protection/>
    </xf>
    <xf numFmtId="0" fontId="26" fillId="0" borderId="0" xfId="21" applyFont="1" applyFill="1" applyAlignment="1">
      <alignment/>
      <protection/>
    </xf>
    <xf numFmtId="0" fontId="24" fillId="0" borderId="0" xfId="21" applyFont="1" applyAlignment="1">
      <alignment horizontal="right"/>
      <protection/>
    </xf>
    <xf numFmtId="0" fontId="24" fillId="4" borderId="0" xfId="21" applyFont="1" applyFill="1" applyAlignment="1" applyProtection="1">
      <alignment horizontal="left"/>
      <protection locked="0"/>
    </xf>
    <xf numFmtId="0" fontId="24" fillId="0" borderId="0" xfId="21" applyFont="1">
      <alignment/>
      <protection/>
    </xf>
    <xf numFmtId="0" fontId="22" fillId="0" borderId="0" xfId="21" applyFont="1" applyAlignment="1">
      <alignment/>
      <protection/>
    </xf>
    <xf numFmtId="0" fontId="16" fillId="0" borderId="0" xfId="21" applyAlignment="1">
      <alignment/>
      <protection/>
    </xf>
    <xf numFmtId="0" fontId="20" fillId="0" borderId="0" xfId="21" applyFont="1">
      <alignment/>
      <protection/>
    </xf>
    <xf numFmtId="0" fontId="35" fillId="0" borderId="2" xfId="21" applyFont="1" applyBorder="1">
      <alignment/>
      <protection/>
    </xf>
    <xf numFmtId="0" fontId="46" fillId="6" borderId="2" xfId="21" applyFont="1" applyFill="1" applyBorder="1" applyAlignment="1">
      <alignment horizontal="right"/>
      <protection/>
    </xf>
    <xf numFmtId="0" fontId="46" fillId="0" borderId="2" xfId="21" applyFont="1" applyBorder="1" applyAlignment="1">
      <alignment horizontal="right"/>
      <protection/>
    </xf>
    <xf numFmtId="0" fontId="27" fillId="0" borderId="0" xfId="21" applyFont="1">
      <alignment/>
      <protection/>
    </xf>
    <xf numFmtId="0" fontId="20" fillId="0" borderId="2" xfId="21" applyFont="1" applyBorder="1">
      <alignment/>
      <protection/>
    </xf>
    <xf numFmtId="171" fontId="27" fillId="6" borderId="2" xfId="15" applyNumberFormat="1" applyFont="1" applyFill="1" applyBorder="1" applyAlignment="1">
      <alignment/>
    </xf>
    <xf numFmtId="171" fontId="27" fillId="0" borderId="2" xfId="15" applyNumberFormat="1" applyFont="1" applyBorder="1" applyAlignment="1">
      <alignment/>
    </xf>
    <xf numFmtId="0" fontId="46" fillId="3" borderId="2" xfId="21" applyFont="1" applyFill="1" applyBorder="1" applyAlignment="1">
      <alignment horizontal="right"/>
      <protection/>
    </xf>
    <xf numFmtId="0" fontId="16" fillId="0" borderId="2" xfId="21" applyBorder="1">
      <alignment/>
      <protection/>
    </xf>
    <xf numFmtId="0" fontId="16" fillId="3" borderId="2" xfId="21" applyFill="1" applyBorder="1">
      <alignment/>
      <protection/>
    </xf>
    <xf numFmtId="0" fontId="47" fillId="0" borderId="0" xfId="21" applyFont="1">
      <alignment/>
      <protection/>
    </xf>
    <xf numFmtId="0" fontId="31" fillId="0" borderId="0" xfId="21" applyFont="1">
      <alignment/>
      <protection/>
    </xf>
    <xf numFmtId="0" fontId="16" fillId="0" borderId="30" xfId="21" applyBorder="1">
      <alignment/>
      <protection/>
    </xf>
    <xf numFmtId="0" fontId="16" fillId="0" borderId="0" xfId="21" applyBorder="1">
      <alignment/>
      <protection/>
    </xf>
    <xf numFmtId="0" fontId="16" fillId="0" borderId="31" xfId="21" applyBorder="1">
      <alignment/>
      <protection/>
    </xf>
    <xf numFmtId="0" fontId="16" fillId="0" borderId="4" xfId="21" applyBorder="1">
      <alignment/>
      <protection/>
    </xf>
    <xf numFmtId="0" fontId="0" fillId="0" borderId="0" xfId="0" applyAlignment="1">
      <alignment horizontal="left" vertical="top" wrapText="1"/>
    </xf>
    <xf numFmtId="0" fontId="46" fillId="0" borderId="0" xfId="0" applyFont="1" applyAlignment="1">
      <alignment horizontal="left"/>
    </xf>
    <xf numFmtId="0" fontId="0" fillId="0" borderId="0" xfId="0" applyAlignment="1">
      <alignment horizontal="right"/>
    </xf>
    <xf numFmtId="0" fontId="0" fillId="0" borderId="0" xfId="0" applyAlignment="1">
      <alignment horizontal="right" vertical="top"/>
    </xf>
    <xf numFmtId="0" fontId="46" fillId="0" borderId="0" xfId="0" applyFont="1" applyAlignment="1">
      <alignment/>
    </xf>
    <xf numFmtId="0" fontId="0" fillId="0" borderId="0" xfId="0" applyAlignment="1">
      <alignment vertical="top" wrapText="1"/>
    </xf>
    <xf numFmtId="0" fontId="24" fillId="4" borderId="0" xfId="0" applyFont="1" applyFill="1" applyAlignment="1" applyProtection="1">
      <alignment horizontal="left" vertical="top" wrapText="1"/>
      <protection locked="0"/>
    </xf>
    <xf numFmtId="0" fontId="0" fillId="0" borderId="0" xfId="0" applyAlignment="1">
      <alignment/>
    </xf>
    <xf numFmtId="0" fontId="53" fillId="0" borderId="0" xfId="0" applyFont="1" applyAlignment="1">
      <alignment vertical="top"/>
    </xf>
    <xf numFmtId="0" fontId="46" fillId="0" borderId="0" xfId="0" applyFont="1" applyAlignment="1">
      <alignment horizontal="left" vertical="top"/>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0" xfId="0" applyBorder="1" applyAlignment="1">
      <alignment/>
    </xf>
    <xf numFmtId="0" fontId="0" fillId="0" borderId="0" xfId="0" applyBorder="1" applyAlignment="1">
      <alignment/>
    </xf>
    <xf numFmtId="0" fontId="0" fillId="0" borderId="31" xfId="0" applyBorder="1" applyAlignment="1">
      <alignment/>
    </xf>
    <xf numFmtId="0" fontId="29" fillId="0" borderId="0" xfId="0" applyFont="1" applyAlignment="1">
      <alignment vertical="top"/>
    </xf>
    <xf numFmtId="0" fontId="29" fillId="0" borderId="0" xfId="0" applyFont="1" applyAlignment="1">
      <alignment vertical="top" wrapText="1"/>
    </xf>
    <xf numFmtId="0" fontId="0" fillId="0" borderId="0" xfId="0" applyFill="1" applyBorder="1" applyAlignment="1" applyProtection="1">
      <alignment horizontal="left" vertical="top" wrapText="1"/>
      <protection locked="0"/>
    </xf>
    <xf numFmtId="0" fontId="29" fillId="0" borderId="0" xfId="0" applyFont="1" applyAlignment="1">
      <alignment horizontal="left" vertical="top"/>
    </xf>
    <xf numFmtId="0" fontId="0" fillId="0" borderId="19" xfId="0" applyBorder="1" applyAlignment="1">
      <alignment/>
    </xf>
    <xf numFmtId="0" fontId="0" fillId="0" borderId="20" xfId="0" applyBorder="1" applyAlignment="1">
      <alignment/>
    </xf>
    <xf numFmtId="0" fontId="47" fillId="0" borderId="0" xfId="21" applyFont="1" applyAlignment="1">
      <alignment horizontal="right"/>
      <protection/>
    </xf>
    <xf numFmtId="0" fontId="16" fillId="4" borderId="4" xfId="21" applyFill="1" applyBorder="1" applyProtection="1">
      <alignment/>
      <protection locked="0"/>
    </xf>
    <xf numFmtId="0" fontId="27" fillId="0" borderId="0" xfId="21" applyFont="1" applyFill="1" applyAlignment="1" applyProtection="1">
      <alignment horizontal="left"/>
      <protection locked="0"/>
    </xf>
    <xf numFmtId="0" fontId="16" fillId="4" borderId="35" xfId="21" applyFill="1" applyBorder="1">
      <alignment/>
      <protection/>
    </xf>
    <xf numFmtId="0" fontId="16" fillId="0" borderId="30" xfId="21" applyBorder="1" applyAlignment="1">
      <alignment horizontal="right"/>
      <protection/>
    </xf>
    <xf numFmtId="0" fontId="16" fillId="0" borderId="36" xfId="21" applyBorder="1">
      <alignment/>
      <protection/>
    </xf>
    <xf numFmtId="0" fontId="16" fillId="4" borderId="37" xfId="21" applyFill="1" applyBorder="1" applyProtection="1">
      <alignment/>
      <protection locked="0"/>
    </xf>
    <xf numFmtId="0" fontId="16" fillId="0" borderId="31" xfId="21" applyBorder="1" applyAlignment="1">
      <alignment horizontal="right"/>
      <protection/>
    </xf>
    <xf numFmtId="0" fontId="16" fillId="0" borderId="38" xfId="21" applyBorder="1">
      <alignment/>
      <protection/>
    </xf>
    <xf numFmtId="0" fontId="16" fillId="4" borderId="3" xfId="21" applyFill="1" applyBorder="1" applyProtection="1">
      <alignment/>
      <protection locked="0"/>
    </xf>
    <xf numFmtId="0" fontId="16" fillId="0" borderId="6" xfId="21" applyBorder="1">
      <alignment/>
      <protection/>
    </xf>
    <xf numFmtId="0" fontId="16" fillId="0" borderId="8" xfId="21" applyBorder="1">
      <alignment/>
      <protection/>
    </xf>
    <xf numFmtId="0" fontId="16" fillId="0" borderId="30" xfId="21" applyBorder="1" applyAlignment="1">
      <alignment horizontal="right" vertical="top"/>
      <protection/>
    </xf>
    <xf numFmtId="0" fontId="16" fillId="0" borderId="30" xfId="21" applyBorder="1" applyAlignment="1">
      <alignment/>
      <protection/>
    </xf>
    <xf numFmtId="0" fontId="16" fillId="0" borderId="0" xfId="21" applyBorder="1" applyAlignment="1">
      <alignment/>
      <protection/>
    </xf>
    <xf numFmtId="0" fontId="16" fillId="0" borderId="36" xfId="21" applyBorder="1" applyAlignment="1">
      <alignment/>
      <protection/>
    </xf>
    <xf numFmtId="0" fontId="16" fillId="4" borderId="37" xfId="21" applyFill="1" applyBorder="1">
      <alignment/>
      <protection/>
    </xf>
    <xf numFmtId="0" fontId="16" fillId="0" borderId="0" xfId="21" applyBorder="1" applyAlignment="1">
      <alignment horizontal="right" vertical="top"/>
      <protection/>
    </xf>
    <xf numFmtId="0" fontId="16" fillId="0" borderId="0" xfId="21" applyBorder="1" applyAlignment="1">
      <alignment horizontal="right"/>
      <protection/>
    </xf>
    <xf numFmtId="0" fontId="16" fillId="0" borderId="4" xfId="21" applyBorder="1" applyAlignment="1">
      <alignment horizontal="right"/>
      <protection/>
    </xf>
    <xf numFmtId="0" fontId="16" fillId="4" borderId="3" xfId="21" applyFill="1" applyBorder="1">
      <alignment/>
      <protection/>
    </xf>
    <xf numFmtId="0" fontId="16" fillId="4" borderId="2" xfId="21" applyFill="1" applyBorder="1" applyProtection="1">
      <alignment/>
      <protection locked="0"/>
    </xf>
    <xf numFmtId="0" fontId="16" fillId="0" borderId="4" xfId="21" applyBorder="1" applyAlignment="1">
      <alignment horizontal="right" vertical="top"/>
      <protection/>
    </xf>
    <xf numFmtId="10" fontId="24" fillId="4" borderId="2" xfId="23" applyNumberFormat="1" applyFont="1" applyFill="1" applyBorder="1" applyAlignment="1" applyProtection="1">
      <alignment horizontal="center"/>
      <protection locked="0"/>
    </xf>
    <xf numFmtId="0" fontId="24" fillId="0" borderId="0" xfId="21" applyFont="1" applyAlignment="1">
      <alignment horizontal="right" vertical="top"/>
      <protection/>
    </xf>
    <xf numFmtId="0" fontId="24" fillId="0" borderId="0" xfId="21" applyFont="1" applyAlignment="1">
      <alignment vertical="top"/>
      <protection/>
    </xf>
    <xf numFmtId="0" fontId="0" fillId="4" borderId="4" xfId="0" applyFill="1" applyBorder="1" applyAlignment="1" applyProtection="1">
      <alignment/>
      <protection locked="0"/>
    </xf>
    <xf numFmtId="0" fontId="0" fillId="4" borderId="7" xfId="0" applyFill="1" applyBorder="1" applyAlignment="1" applyProtection="1">
      <alignment/>
      <protection locked="0"/>
    </xf>
    <xf numFmtId="0" fontId="3" fillId="2" borderId="2" xfId="17" applyNumberFormat="1" applyFont="1" applyFill="1" applyBorder="1" applyAlignment="1" applyProtection="1">
      <alignment horizontal="center"/>
      <protection/>
    </xf>
    <xf numFmtId="49" fontId="24" fillId="4" borderId="7" xfId="0" applyNumberFormat="1" applyFont="1" applyFill="1" applyBorder="1" applyAlignment="1" applyProtection="1">
      <alignment horizontal="left" wrapText="1"/>
      <protection locked="0"/>
    </xf>
    <xf numFmtId="44" fontId="27" fillId="4" borderId="4" xfId="17" applyFont="1" applyFill="1" applyBorder="1" applyAlignment="1" applyProtection="1">
      <alignment horizontal="center"/>
      <protection locked="0"/>
    </xf>
    <xf numFmtId="44" fontId="27" fillId="4" borderId="7" xfId="17" applyFont="1" applyFill="1" applyBorder="1" applyAlignment="1" applyProtection="1">
      <alignment horizontal="center"/>
      <protection locked="0"/>
    </xf>
    <xf numFmtId="0" fontId="24" fillId="4" borderId="4" xfId="0" applyFont="1" applyFill="1" applyBorder="1" applyAlignment="1" applyProtection="1">
      <alignment horizontal="left"/>
      <protection locked="0"/>
    </xf>
    <xf numFmtId="0" fontId="24" fillId="4" borderId="7" xfId="0" applyFont="1" applyFill="1" applyBorder="1" applyAlignment="1" applyProtection="1">
      <alignment horizontal="left"/>
      <protection locked="0"/>
    </xf>
    <xf numFmtId="0" fontId="25" fillId="0" borderId="0" xfId="0" applyFont="1" applyFill="1" applyAlignment="1">
      <alignment horizontal="left" wrapText="1"/>
    </xf>
    <xf numFmtId="0" fontId="24" fillId="0" borderId="0" xfId="0" applyFont="1" applyFill="1" applyBorder="1" applyAlignment="1">
      <alignment horizontal="justify" wrapText="1"/>
    </xf>
    <xf numFmtId="0" fontId="26" fillId="0" borderId="0" xfId="0" applyFont="1" applyFill="1" applyAlignment="1">
      <alignment horizontal="left" vertical="top" wrapText="1"/>
    </xf>
    <xf numFmtId="0" fontId="22" fillId="0" borderId="0" xfId="0" applyFont="1" applyFill="1" applyBorder="1" applyAlignment="1">
      <alignment horizontal="center" vertical="top"/>
    </xf>
    <xf numFmtId="0" fontId="22" fillId="0" borderId="20" xfId="0" applyFont="1" applyFill="1" applyBorder="1" applyAlignment="1">
      <alignment horizontal="center" vertical="top"/>
    </xf>
    <xf numFmtId="0" fontId="23" fillId="0" borderId="0" xfId="20" applyFont="1" applyFill="1" applyBorder="1" applyAlignment="1" applyProtection="1">
      <alignment horizontal="center"/>
      <protection locked="0"/>
    </xf>
    <xf numFmtId="0" fontId="25" fillId="0" borderId="0" xfId="0" applyFont="1" applyFill="1" applyAlignment="1">
      <alignment horizontal="justify" wrapText="1"/>
    </xf>
    <xf numFmtId="0" fontId="50" fillId="0" borderId="19" xfId="0" applyFont="1" applyFill="1" applyBorder="1" applyAlignment="1">
      <alignment horizontal="center" vertical="top"/>
    </xf>
    <xf numFmtId="0" fontId="50" fillId="0" borderId="0" xfId="0" applyFont="1" applyFill="1" applyBorder="1" applyAlignment="1">
      <alignment horizontal="center" vertical="top"/>
    </xf>
    <xf numFmtId="0" fontId="50" fillId="0" borderId="20" xfId="0" applyFont="1" applyFill="1" applyBorder="1" applyAlignment="1">
      <alignment horizontal="center" vertical="top"/>
    </xf>
    <xf numFmtId="0" fontId="22" fillId="0" borderId="19" xfId="0" applyFont="1" applyFill="1" applyBorder="1" applyAlignment="1">
      <alignment horizontal="center" vertical="top"/>
    </xf>
    <xf numFmtId="0" fontId="34" fillId="4" borderId="7" xfId="0" applyFont="1" applyFill="1" applyBorder="1" applyAlignment="1" applyProtection="1">
      <alignment horizontal="center"/>
      <protection locked="0"/>
    </xf>
    <xf numFmtId="0" fontId="20" fillId="0" borderId="2"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8" xfId="0" applyFont="1" applyBorder="1" applyAlignment="1">
      <alignment horizontal="center" vertical="center" wrapText="1"/>
    </xf>
    <xf numFmtId="0" fontId="24" fillId="0" borderId="0" xfId="0" applyFont="1" applyAlignment="1">
      <alignment horizontal="justify" wrapText="1"/>
    </xf>
    <xf numFmtId="0" fontId="35" fillId="4" borderId="4" xfId="0" applyFont="1" applyFill="1" applyBorder="1" applyAlignment="1" applyProtection="1">
      <alignment horizontal="center"/>
      <protection locked="0"/>
    </xf>
    <xf numFmtId="0" fontId="24" fillId="0" borderId="0" xfId="0" applyFont="1" applyFill="1" applyAlignment="1">
      <alignment horizontal="left" vertical="top" wrapText="1"/>
    </xf>
    <xf numFmtId="0" fontId="20" fillId="4" borderId="4" xfId="0" applyFont="1" applyFill="1" applyBorder="1" applyAlignment="1" applyProtection="1">
      <alignment horizontal="center"/>
      <protection locked="0"/>
    </xf>
    <xf numFmtId="0" fontId="24" fillId="0" borderId="0" xfId="0" applyFont="1" applyAlignment="1">
      <alignment horizontal="left" vertical="top" wrapText="1"/>
    </xf>
    <xf numFmtId="0" fontId="24" fillId="0" borderId="0" xfId="0" applyFont="1" applyAlignment="1">
      <alignment horizontal="justify" vertical="top" wrapText="1"/>
    </xf>
    <xf numFmtId="0" fontId="20" fillId="4" borderId="4" xfId="0" applyFont="1" applyFill="1" applyBorder="1" applyAlignment="1" applyProtection="1">
      <alignment horizontal="left"/>
      <protection locked="0"/>
    </xf>
    <xf numFmtId="0" fontId="35" fillId="0" borderId="0" xfId="0" applyFont="1" applyAlignment="1" applyProtection="1">
      <alignment horizontal="left" vertical="top" wrapText="1"/>
      <protection/>
    </xf>
    <xf numFmtId="0" fontId="24" fillId="0" borderId="0" xfId="0" applyFont="1" applyAlignment="1" applyProtection="1">
      <alignment horizontal="left" vertical="top" wrapText="1"/>
      <protection/>
    </xf>
    <xf numFmtId="0" fontId="24" fillId="0" borderId="0" xfId="0" applyFont="1" applyAlignment="1" applyProtection="1">
      <alignment horizontal="justify" vertical="top" wrapText="1"/>
      <protection/>
    </xf>
    <xf numFmtId="0" fontId="35" fillId="0" borderId="0" xfId="0" applyFont="1" applyAlignment="1" applyProtection="1">
      <alignment horizontal="justify" vertical="top" wrapText="1"/>
      <protection/>
    </xf>
    <xf numFmtId="0" fontId="23" fillId="0" borderId="0" xfId="20" applyFont="1" applyAlignment="1" applyProtection="1">
      <alignment horizontal="center"/>
      <protection locked="0"/>
    </xf>
    <xf numFmtId="0" fontId="24" fillId="0" borderId="0" xfId="0" applyFont="1" applyAlignment="1" applyProtection="1">
      <alignment horizontal="left" wrapText="1"/>
      <protection/>
    </xf>
    <xf numFmtId="0" fontId="24" fillId="0" borderId="0" xfId="0" applyFont="1" applyFill="1" applyAlignment="1">
      <alignment horizontal="left" wrapText="1"/>
    </xf>
    <xf numFmtId="0" fontId="24" fillId="0" borderId="4" xfId="0" applyFont="1" applyFill="1" applyBorder="1" applyAlignment="1" applyProtection="1">
      <alignment horizontal="left"/>
      <protection/>
    </xf>
    <xf numFmtId="0" fontId="24" fillId="0" borderId="7" xfId="0" applyFont="1" applyFill="1" applyBorder="1" applyAlignment="1" applyProtection="1">
      <alignment horizontal="left"/>
      <protection/>
    </xf>
    <xf numFmtId="49" fontId="24" fillId="0" borderId="7" xfId="0" applyNumberFormat="1" applyFont="1" applyFill="1" applyBorder="1" applyAlignment="1" applyProtection="1">
      <alignment horizontal="left" wrapText="1"/>
      <protection/>
    </xf>
    <xf numFmtId="0" fontId="39" fillId="0" borderId="0" xfId="20" applyFont="1" applyBorder="1" applyAlignment="1" applyProtection="1">
      <alignment horizontal="left"/>
      <protection locked="0"/>
    </xf>
    <xf numFmtId="0" fontId="29" fillId="4" borderId="4" xfId="0" applyFont="1" applyFill="1" applyBorder="1" applyAlignment="1" applyProtection="1">
      <alignment horizontal="left"/>
      <protection locked="0"/>
    </xf>
    <xf numFmtId="0" fontId="29" fillId="0" borderId="2" xfId="0" applyFont="1" applyBorder="1" applyAlignment="1">
      <alignment horizontal="left"/>
    </xf>
    <xf numFmtId="0" fontId="29" fillId="4" borderId="2" xfId="0" applyFont="1" applyFill="1" applyBorder="1" applyAlignment="1" applyProtection="1">
      <alignment horizontal="left"/>
      <protection locked="0"/>
    </xf>
    <xf numFmtId="0" fontId="29" fillId="0" borderId="0" xfId="0" applyFont="1" applyAlignment="1">
      <alignment horizontal="left" vertical="top" wrapText="1"/>
    </xf>
    <xf numFmtId="0" fontId="20" fillId="0" borderId="2" xfId="0" applyFont="1" applyBorder="1" applyAlignment="1">
      <alignment horizontal="center"/>
    </xf>
    <xf numFmtId="0" fontId="20" fillId="0" borderId="2" xfId="0" applyFont="1" applyBorder="1" applyAlignment="1">
      <alignment horizontal="left"/>
    </xf>
    <xf numFmtId="0" fontId="20" fillId="4" borderId="2" xfId="0" applyFont="1" applyFill="1" applyBorder="1" applyAlignment="1" applyProtection="1">
      <alignment horizontal="left"/>
      <protection locked="0"/>
    </xf>
    <xf numFmtId="0" fontId="20" fillId="4" borderId="4" xfId="0" applyFont="1" applyFill="1" applyBorder="1" applyAlignment="1" applyProtection="1">
      <alignment horizontal="left" vertical="top" wrapText="1"/>
      <protection locked="0"/>
    </xf>
    <xf numFmtId="0" fontId="24" fillId="4" borderId="4" xfId="0" applyFont="1" applyFill="1" applyBorder="1" applyAlignment="1" applyProtection="1">
      <alignment horizontal="center"/>
      <protection locked="0"/>
    </xf>
    <xf numFmtId="44" fontId="24" fillId="4" borderId="4" xfId="17" applyFont="1" applyFill="1" applyBorder="1" applyAlignment="1" applyProtection="1">
      <alignment horizontal="center"/>
      <protection locked="0"/>
    </xf>
    <xf numFmtId="0" fontId="20" fillId="0" borderId="0" xfId="0" applyFont="1" applyAlignment="1">
      <alignment horizontal="left" vertical="top" wrapText="1"/>
    </xf>
    <xf numFmtId="0" fontId="24" fillId="4" borderId="6" xfId="0" applyFont="1" applyFill="1" applyBorder="1" applyAlignment="1" applyProtection="1">
      <alignment horizontal="left" vertical="top" wrapText="1"/>
      <protection locked="0"/>
    </xf>
    <xf numFmtId="0" fontId="24" fillId="4" borderId="7" xfId="0" applyFont="1" applyFill="1" applyBorder="1" applyAlignment="1" applyProtection="1">
      <alignment horizontal="left" vertical="top" wrapText="1"/>
      <protection locked="0"/>
    </xf>
    <xf numFmtId="0" fontId="24" fillId="4" borderId="8" xfId="0" applyFont="1" applyFill="1" applyBorder="1" applyAlignment="1" applyProtection="1">
      <alignment horizontal="left" vertical="top" wrapText="1"/>
      <protection locked="0"/>
    </xf>
    <xf numFmtId="0" fontId="20" fillId="4" borderId="31" xfId="0" applyFont="1" applyFill="1" applyBorder="1" applyAlignment="1" applyProtection="1">
      <alignment horizontal="left"/>
      <protection locked="0"/>
    </xf>
    <xf numFmtId="0" fontId="24" fillId="0" borderId="2" xfId="0" applyFont="1" applyFill="1" applyBorder="1" applyAlignment="1">
      <alignment horizontal="left" vertical="top" wrapText="1"/>
    </xf>
    <xf numFmtId="0" fontId="29" fillId="0" borderId="2" xfId="0" applyFont="1" applyFill="1" applyBorder="1" applyAlignment="1">
      <alignment horizontal="left" vertical="top" wrapText="1"/>
    </xf>
    <xf numFmtId="0" fontId="29" fillId="0" borderId="6" xfId="0" applyFont="1" applyFill="1" applyBorder="1" applyAlignment="1">
      <alignment horizontal="left" vertical="top" wrapText="1"/>
    </xf>
    <xf numFmtId="0" fontId="29" fillId="0" borderId="7" xfId="0" applyFont="1" applyFill="1" applyBorder="1" applyAlignment="1">
      <alignment horizontal="left" vertical="top" wrapText="1"/>
    </xf>
    <xf numFmtId="0" fontId="29" fillId="0" borderId="8" xfId="0" applyFont="1" applyFill="1" applyBorder="1" applyAlignment="1">
      <alignment horizontal="left" vertical="top" wrapText="1"/>
    </xf>
    <xf numFmtId="0" fontId="24" fillId="0" borderId="2" xfId="0" applyFont="1" applyBorder="1" applyAlignment="1">
      <alignment horizontal="left"/>
    </xf>
    <xf numFmtId="44" fontId="24" fillId="0" borderId="2" xfId="17" applyFont="1" applyBorder="1" applyAlignment="1">
      <alignment horizontal="center"/>
    </xf>
    <xf numFmtId="0" fontId="24" fillId="0" borderId="2" xfId="0" applyFont="1" applyBorder="1" applyAlignment="1">
      <alignment horizontal="center"/>
    </xf>
    <xf numFmtId="0" fontId="24" fillId="4" borderId="2" xfId="0" applyFont="1" applyFill="1" applyBorder="1" applyAlignment="1" applyProtection="1">
      <alignment horizontal="left"/>
      <protection locked="0"/>
    </xf>
    <xf numFmtId="44" fontId="24" fillId="4" borderId="2" xfId="17" applyFont="1" applyFill="1" applyBorder="1" applyAlignment="1" applyProtection="1">
      <alignment horizontal="center"/>
      <protection locked="0"/>
    </xf>
    <xf numFmtId="0" fontId="24" fillId="4" borderId="2" xfId="0" applyFont="1" applyFill="1" applyBorder="1" applyAlignment="1" applyProtection="1">
      <alignment horizontal="center"/>
      <protection locked="0"/>
    </xf>
    <xf numFmtId="44" fontId="24" fillId="4" borderId="35" xfId="17" applyFont="1" applyFill="1" applyBorder="1" applyAlignment="1" applyProtection="1">
      <alignment horizontal="center"/>
      <protection locked="0"/>
    </xf>
    <xf numFmtId="44" fontId="24" fillId="0" borderId="39" xfId="17" applyFont="1" applyBorder="1" applyAlignment="1">
      <alignment horizontal="right"/>
    </xf>
    <xf numFmtId="44" fontId="24" fillId="0" borderId="40" xfId="17" applyFont="1" applyBorder="1" applyAlignment="1">
      <alignment horizontal="right"/>
    </xf>
    <xf numFmtId="0" fontId="51" fillId="0" borderId="0" xfId="0" applyFont="1" applyAlignment="1">
      <alignment vertical="top" wrapText="1"/>
    </xf>
    <xf numFmtId="0" fontId="27" fillId="0" borderId="0" xfId="0" applyFont="1" applyAlignment="1">
      <alignment vertical="top" wrapText="1"/>
    </xf>
    <xf numFmtId="44" fontId="24" fillId="0" borderId="2" xfId="17" applyFont="1" applyBorder="1" applyAlignment="1">
      <alignment horizontal="right"/>
    </xf>
    <xf numFmtId="44" fontId="24" fillId="0" borderId="41" xfId="17" applyFont="1" applyBorder="1" applyAlignment="1">
      <alignment horizontal="center"/>
    </xf>
    <xf numFmtId="44" fontId="24" fillId="0" borderId="42" xfId="17" applyFont="1" applyBorder="1" applyAlignment="1">
      <alignment horizontal="center"/>
    </xf>
    <xf numFmtId="44" fontId="29" fillId="4" borderId="4" xfId="17" applyFont="1" applyFill="1" applyBorder="1" applyAlignment="1" applyProtection="1">
      <alignment horizontal="right"/>
      <protection locked="0"/>
    </xf>
    <xf numFmtId="44" fontId="24" fillId="4" borderId="4" xfId="17" applyFont="1" applyFill="1" applyBorder="1" applyAlignment="1" applyProtection="1">
      <alignment horizontal="right"/>
      <protection locked="0"/>
    </xf>
    <xf numFmtId="0" fontId="45" fillId="0" borderId="0" xfId="21" applyFont="1" applyAlignment="1">
      <alignment horizontal="center"/>
      <protection/>
    </xf>
    <xf numFmtId="0" fontId="35" fillId="0" borderId="0" xfId="21" applyFont="1" applyAlignment="1">
      <alignment horizontal="left" vertical="top" wrapText="1"/>
      <protection/>
    </xf>
    <xf numFmtId="0" fontId="24" fillId="0" borderId="0" xfId="21" applyFont="1" applyFill="1" applyAlignment="1">
      <alignment horizontal="left" vertical="top" wrapText="1"/>
      <protection/>
    </xf>
    <xf numFmtId="0" fontId="46" fillId="0" borderId="32" xfId="21" applyFont="1" applyBorder="1" applyAlignment="1">
      <alignment horizontal="center"/>
      <protection/>
    </xf>
    <xf numFmtId="0" fontId="46" fillId="0" borderId="33" xfId="21" applyFont="1" applyBorder="1" applyAlignment="1">
      <alignment horizontal="center"/>
      <protection/>
    </xf>
    <xf numFmtId="0" fontId="46" fillId="0" borderId="34" xfId="21" applyFont="1" applyBorder="1" applyAlignment="1">
      <alignment horizontal="center"/>
      <protection/>
    </xf>
    <xf numFmtId="0" fontId="35" fillId="0" borderId="6" xfId="21" applyFont="1" applyBorder="1" applyAlignment="1">
      <alignment horizontal="left"/>
      <protection/>
    </xf>
    <xf numFmtId="0" fontId="35" fillId="0" borderId="8" xfId="21" applyFont="1" applyBorder="1" applyAlignment="1">
      <alignment horizontal="left"/>
      <protection/>
    </xf>
    <xf numFmtId="0" fontId="52" fillId="0" borderId="0" xfId="0" applyFont="1" applyAlignment="1">
      <alignment horizontal="center"/>
    </xf>
    <xf numFmtId="0" fontId="0" fillId="0" borderId="0" xfId="0" applyAlignment="1">
      <alignment horizontal="left" vertical="top" wrapText="1"/>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0" fillId="4" borderId="2" xfId="0" applyFill="1" applyBorder="1" applyAlignment="1" applyProtection="1">
      <alignment horizontal="center"/>
      <protection locked="0"/>
    </xf>
    <xf numFmtId="0" fontId="0" fillId="4" borderId="31" xfId="0" applyFill="1" applyBorder="1" applyAlignment="1" applyProtection="1">
      <alignment horizontal="left"/>
      <protection locked="0"/>
    </xf>
    <xf numFmtId="0" fontId="0" fillId="4" borderId="4" xfId="0" applyFill="1" applyBorder="1" applyAlignment="1" applyProtection="1">
      <alignment horizontal="left"/>
      <protection locked="0"/>
    </xf>
    <xf numFmtId="0" fontId="0" fillId="4" borderId="38" xfId="0" applyFill="1" applyBorder="1" applyAlignment="1" applyProtection="1">
      <alignment horizontal="left"/>
      <protection locked="0"/>
    </xf>
    <xf numFmtId="0" fontId="0" fillId="4" borderId="7" xfId="0" applyFill="1" applyBorder="1" applyAlignment="1" applyProtection="1">
      <alignment horizontal="left"/>
      <protection locked="0"/>
    </xf>
    <xf numFmtId="0" fontId="0" fillId="4" borderId="8" xfId="0" applyFill="1" applyBorder="1" applyAlignment="1" applyProtection="1">
      <alignment horizontal="left"/>
      <protection locked="0"/>
    </xf>
    <xf numFmtId="0" fontId="38" fillId="0" borderId="0" xfId="0" applyFont="1" applyAlignment="1">
      <alignment horizontal="center"/>
    </xf>
    <xf numFmtId="0" fontId="38" fillId="0" borderId="0" xfId="0" applyFont="1" applyFill="1" applyAlignment="1">
      <alignment horizontal="center"/>
    </xf>
    <xf numFmtId="0" fontId="29" fillId="0" borderId="0" xfId="0" applyFont="1" applyAlignment="1">
      <alignment horizontal="center"/>
    </xf>
    <xf numFmtId="0" fontId="0" fillId="4" borderId="4" xfId="0" applyFill="1" applyBorder="1" applyAlignment="1">
      <alignment horizontal="center"/>
    </xf>
    <xf numFmtId="0" fontId="0" fillId="0" borderId="33" xfId="0" applyBorder="1" applyAlignment="1">
      <alignment horizontal="center"/>
    </xf>
    <xf numFmtId="0" fontId="29" fillId="0" borderId="0" xfId="0" applyFont="1" applyAlignment="1">
      <alignment horizontal="justify" vertical="top" wrapText="1"/>
    </xf>
    <xf numFmtId="0" fontId="0" fillId="4" borderId="4" xfId="0" applyFill="1" applyBorder="1" applyAlignment="1">
      <alignment horizontal="left"/>
    </xf>
    <xf numFmtId="0" fontId="33" fillId="0" borderId="0" xfId="0" applyFont="1" applyAlignment="1">
      <alignment horizontal="justify" vertical="top" wrapText="1"/>
    </xf>
    <xf numFmtId="0" fontId="29" fillId="0" borderId="4" xfId="0" applyFont="1" applyBorder="1" applyAlignment="1">
      <alignment horizontal="left" vertical="top" wrapText="1"/>
    </xf>
    <xf numFmtId="0" fontId="0" fillId="4" borderId="0" xfId="0" applyFill="1" applyBorder="1" applyAlignment="1" applyProtection="1">
      <alignment horizontal="left" vertical="top" wrapText="1"/>
      <protection locked="0"/>
    </xf>
    <xf numFmtId="0" fontId="29" fillId="4" borderId="4" xfId="0" applyFont="1" applyFill="1" applyBorder="1" applyAlignment="1">
      <alignment horizontal="left" vertical="top" wrapText="1"/>
    </xf>
    <xf numFmtId="0" fontId="29" fillId="0" borderId="0" xfId="0" applyFont="1" applyAlignment="1">
      <alignment horizontal="left" vertical="top"/>
    </xf>
    <xf numFmtId="0" fontId="22" fillId="0" borderId="16" xfId="0" applyFont="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2" fillId="0" borderId="21" xfId="0" applyFont="1" applyBorder="1" applyAlignment="1">
      <alignment horizontal="left" vertical="top" wrapText="1"/>
    </xf>
    <xf numFmtId="0" fontId="22" fillId="0" borderId="1" xfId="0" applyFont="1" applyBorder="1" applyAlignment="1">
      <alignment horizontal="left" vertical="top" wrapText="1"/>
    </xf>
    <xf numFmtId="0" fontId="22" fillId="0" borderId="22" xfId="0" applyFont="1" applyBorder="1" applyAlignment="1">
      <alignment horizontal="left" vertical="top" wrapText="1"/>
    </xf>
    <xf numFmtId="0" fontId="24" fillId="0" borderId="0" xfId="0" applyFont="1" applyAlignment="1">
      <alignment horizontal="left"/>
    </xf>
    <xf numFmtId="0" fontId="0" fillId="0" borderId="4" xfId="0" applyBorder="1" applyAlignment="1">
      <alignment horizontal="left"/>
    </xf>
    <xf numFmtId="0" fontId="0" fillId="0" borderId="0" xfId="0" applyBorder="1" applyAlignment="1">
      <alignment horizontal="left"/>
    </xf>
    <xf numFmtId="0" fontId="20" fillId="4" borderId="24" xfId="22" applyFont="1" applyFill="1" applyBorder="1" applyAlignment="1" applyProtection="1">
      <alignment horizontal="left" vertical="top" wrapText="1"/>
      <protection locked="0"/>
    </xf>
    <xf numFmtId="0" fontId="21" fillId="4" borderId="20" xfId="22" applyFont="1" applyFill="1" applyBorder="1" applyAlignment="1" applyProtection="1">
      <alignment horizontal="left" vertical="top"/>
      <protection locked="0"/>
    </xf>
    <xf numFmtId="0" fontId="21" fillId="4" borderId="43" xfId="22" applyFont="1" applyFill="1" applyBorder="1" applyAlignment="1" applyProtection="1">
      <alignment horizontal="left" vertical="top" wrapText="1"/>
      <protection locked="0"/>
    </xf>
    <xf numFmtId="0" fontId="21" fillId="4" borderId="24" xfId="22" applyFont="1" applyFill="1" applyBorder="1" applyAlignment="1" applyProtection="1">
      <alignment horizontal="left" vertical="top" wrapText="1"/>
      <protection locked="0"/>
    </xf>
    <xf numFmtId="0" fontId="21" fillId="4" borderId="28" xfId="22" applyFont="1" applyFill="1" applyBorder="1" applyAlignment="1" applyProtection="1">
      <alignment horizontal="left" vertical="top" wrapText="1"/>
      <protection locked="0"/>
    </xf>
    <xf numFmtId="0" fontId="21" fillId="5" borderId="24" xfId="22" applyFont="1" applyFill="1" applyBorder="1" applyAlignment="1" applyProtection="1">
      <alignment horizontal="left" vertical="top" wrapText="1"/>
      <protection locked="0"/>
    </xf>
    <xf numFmtId="0" fontId="20" fillId="5" borderId="19" xfId="22" applyFont="1" applyFill="1" applyBorder="1" applyAlignment="1">
      <alignment horizontal="center" vertical="top" wrapText="1"/>
      <protection/>
    </xf>
    <xf numFmtId="0" fontId="20" fillId="5" borderId="0" xfId="22" applyFont="1" applyFill="1" applyBorder="1" applyAlignment="1">
      <alignment horizontal="center" vertical="top" wrapText="1"/>
      <protection/>
    </xf>
    <xf numFmtId="0" fontId="49" fillId="5" borderId="19" xfId="22" applyFont="1" applyFill="1" applyBorder="1" applyAlignment="1">
      <alignment horizontal="center" vertical="top" wrapText="1"/>
      <protection/>
    </xf>
    <xf numFmtId="0" fontId="49" fillId="5" borderId="0" xfId="22" applyFont="1" applyFill="1" applyBorder="1" applyAlignment="1">
      <alignment horizontal="center" vertical="top" wrapText="1"/>
      <protection/>
    </xf>
    <xf numFmtId="0" fontId="21" fillId="5" borderId="16" xfId="22" applyFont="1" applyFill="1" applyBorder="1" applyAlignment="1">
      <alignment horizontal="center" vertical="center" wrapText="1"/>
      <protection/>
    </xf>
    <xf numFmtId="0" fontId="21" fillId="5" borderId="18" xfId="22" applyFont="1" applyFill="1" applyBorder="1" applyAlignment="1">
      <alignment horizontal="center" vertical="center" wrapText="1"/>
      <protection/>
    </xf>
    <xf numFmtId="0" fontId="21" fillId="5" borderId="19" xfId="22" applyFont="1" applyFill="1" applyBorder="1" applyAlignment="1">
      <alignment horizontal="center" vertical="center" wrapText="1"/>
      <protection/>
    </xf>
    <xf numFmtId="0" fontId="21" fillId="5" borderId="20" xfId="22" applyFont="1" applyFill="1" applyBorder="1" applyAlignment="1">
      <alignment horizontal="center" vertical="center" wrapText="1"/>
      <protection/>
    </xf>
    <xf numFmtId="0" fontId="21" fillId="5" borderId="21" xfId="22" applyFont="1" applyFill="1" applyBorder="1" applyAlignment="1">
      <alignment horizontal="center" vertical="center" wrapText="1"/>
      <protection/>
    </xf>
    <xf numFmtId="0" fontId="21" fillId="5" borderId="22" xfId="22" applyFont="1" applyFill="1" applyBorder="1" applyAlignment="1">
      <alignment horizontal="center" vertical="center" wrapText="1"/>
      <protection/>
    </xf>
    <xf numFmtId="0" fontId="21" fillId="5" borderId="23" xfId="22" applyFont="1" applyFill="1" applyBorder="1" applyAlignment="1">
      <alignment horizontal="center" vertical="center" wrapText="1"/>
      <protection/>
    </xf>
    <xf numFmtId="0" fontId="21" fillId="5" borderId="24" xfId="22" applyFont="1" applyFill="1" applyBorder="1" applyAlignment="1">
      <alignment horizontal="center" vertical="center" wrapText="1"/>
      <protection/>
    </xf>
    <xf numFmtId="0" fontId="21" fillId="5" borderId="25" xfId="22" applyFont="1" applyFill="1" applyBorder="1" applyAlignment="1">
      <alignment horizontal="center" vertical="center" wrapText="1"/>
      <protection/>
    </xf>
    <xf numFmtId="0" fontId="20" fillId="5" borderId="0" xfId="22" applyFont="1" applyFill="1" applyBorder="1" applyAlignment="1">
      <alignment horizontal="justify" vertical="top" wrapText="1"/>
      <protection/>
    </xf>
    <xf numFmtId="0" fontId="21" fillId="5" borderId="0" xfId="22" applyFont="1" applyFill="1" applyBorder="1" applyAlignment="1">
      <alignment horizontal="justify" vertical="top" wrapText="1"/>
      <protection/>
    </xf>
    <xf numFmtId="0" fontId="16" fillId="5" borderId="0" xfId="22" applyFill="1" applyBorder="1" applyAlignment="1">
      <alignment vertical="top" wrapText="1"/>
      <protection/>
    </xf>
    <xf numFmtId="0" fontId="16" fillId="5" borderId="1" xfId="22" applyFill="1" applyBorder="1" applyAlignment="1">
      <alignment vertical="top" wrapText="1"/>
      <protection/>
    </xf>
    <xf numFmtId="0" fontId="45" fillId="0" borderId="39" xfId="22" applyFont="1" applyBorder="1" applyAlignment="1">
      <alignment horizontal="center" vertical="top" wrapText="1"/>
      <protection/>
    </xf>
    <xf numFmtId="0" fontId="45" fillId="0" borderId="9" xfId="22" applyFont="1" applyBorder="1" applyAlignment="1">
      <alignment horizontal="center" vertical="top" wrapText="1"/>
      <protection/>
    </xf>
    <xf numFmtId="0" fontId="45" fillId="0" borderId="40" xfId="22" applyFont="1" applyBorder="1" applyAlignment="1">
      <alignment horizontal="center" vertical="top" wrapText="1"/>
      <protection/>
    </xf>
    <xf numFmtId="0" fontId="20" fillId="0" borderId="16" xfId="22" applyFont="1" applyBorder="1" applyAlignment="1">
      <alignment horizontal="center" vertical="top" wrapText="1"/>
      <protection/>
    </xf>
    <xf numFmtId="0" fontId="20" fillId="0" borderId="17" xfId="22" applyFont="1" applyBorder="1" applyAlignment="1">
      <alignment horizontal="center" vertical="top" wrapText="1"/>
      <protection/>
    </xf>
    <xf numFmtId="0" fontId="20" fillId="0" borderId="18" xfId="22" applyFont="1" applyBorder="1" applyAlignment="1">
      <alignment horizontal="center" vertical="top" wrapText="1"/>
      <protection/>
    </xf>
    <xf numFmtId="0" fontId="21" fillId="0" borderId="16" xfId="22" applyFont="1" applyBorder="1" applyAlignment="1">
      <alignment horizontal="justify" vertical="top" wrapText="1"/>
      <protection/>
    </xf>
    <xf numFmtId="0" fontId="21" fillId="0" borderId="17" xfId="22" applyFont="1" applyBorder="1" applyAlignment="1">
      <alignment horizontal="justify" vertical="top" wrapText="1"/>
      <protection/>
    </xf>
    <xf numFmtId="0" fontId="21" fillId="0" borderId="18" xfId="22" applyFont="1" applyBorder="1" applyAlignment="1">
      <alignment horizontal="justify" vertical="top" wrapText="1"/>
      <protection/>
    </xf>
    <xf numFmtId="0" fontId="21" fillId="0" borderId="21" xfId="22" applyFont="1" applyBorder="1" applyAlignment="1">
      <alignment horizontal="justify" vertical="top" wrapText="1"/>
      <protection/>
    </xf>
    <xf numFmtId="0" fontId="21" fillId="0" borderId="1" xfId="22" applyFont="1" applyBorder="1" applyAlignment="1">
      <alignment horizontal="justify" vertical="top" wrapText="1"/>
      <protection/>
    </xf>
    <xf numFmtId="0" fontId="21" fillId="0" borderId="0" xfId="22" applyFont="1" applyBorder="1" applyAlignment="1">
      <alignment horizontal="justify" vertical="top" wrapText="1"/>
      <protection/>
    </xf>
    <xf numFmtId="0" fontId="21" fillId="0" borderId="22" xfId="22" applyFont="1" applyBorder="1" applyAlignment="1">
      <alignment horizontal="justify" vertical="top" wrapText="1"/>
      <protection/>
    </xf>
    <xf numFmtId="0" fontId="16" fillId="4" borderId="35" xfId="21" applyFill="1" applyBorder="1" applyAlignment="1" applyProtection="1">
      <alignment horizontal="center"/>
      <protection locked="0"/>
    </xf>
    <xf numFmtId="0" fontId="16" fillId="4" borderId="3" xfId="21" applyFill="1" applyBorder="1" applyAlignment="1" applyProtection="1">
      <alignment horizontal="center"/>
      <protection locked="0"/>
    </xf>
    <xf numFmtId="0" fontId="16" fillId="4" borderId="4" xfId="21" applyFill="1" applyBorder="1" applyAlignment="1" applyProtection="1">
      <alignment horizontal="left"/>
      <protection locked="0"/>
    </xf>
    <xf numFmtId="0" fontId="16" fillId="0" borderId="0" xfId="21" applyBorder="1" applyAlignment="1">
      <alignment horizontal="left" vertical="top" wrapText="1"/>
      <protection/>
    </xf>
    <xf numFmtId="0" fontId="16" fillId="0" borderId="36" xfId="21" applyBorder="1" applyAlignment="1">
      <alignment horizontal="left" vertical="top" wrapText="1"/>
      <protection/>
    </xf>
    <xf numFmtId="0" fontId="16" fillId="0" borderId="32" xfId="21" applyBorder="1" applyAlignment="1">
      <alignment horizontal="left"/>
      <protection/>
    </xf>
    <xf numFmtId="0" fontId="16" fillId="0" borderId="34" xfId="21" applyBorder="1" applyAlignment="1">
      <alignment horizontal="left"/>
      <protection/>
    </xf>
    <xf numFmtId="0" fontId="16" fillId="0" borderId="30" xfId="21" applyBorder="1" applyAlignment="1">
      <alignment horizontal="left" vertical="top"/>
      <protection/>
    </xf>
    <xf numFmtId="0" fontId="16" fillId="0" borderId="36" xfId="21" applyBorder="1" applyAlignment="1">
      <alignment horizontal="left" vertical="top"/>
      <protection/>
    </xf>
    <xf numFmtId="0" fontId="16" fillId="0" borderId="2" xfId="21" applyBorder="1" applyAlignment="1">
      <alignment horizontal="left"/>
      <protection/>
    </xf>
    <xf numFmtId="0" fontId="16" fillId="0" borderId="33" xfId="21" applyBorder="1" applyAlignment="1">
      <alignment horizontal="left"/>
      <protection/>
    </xf>
    <xf numFmtId="0" fontId="16" fillId="0" borderId="0" xfId="21" applyBorder="1" applyAlignment="1">
      <alignment horizontal="left"/>
      <protection/>
    </xf>
    <xf numFmtId="0" fontId="16" fillId="0" borderId="36" xfId="21" applyBorder="1" applyAlignment="1">
      <alignment horizontal="left"/>
      <protection/>
    </xf>
    <xf numFmtId="0" fontId="16" fillId="0" borderId="4" xfId="21" applyBorder="1" applyAlignment="1">
      <alignment horizontal="left"/>
      <protection/>
    </xf>
    <xf numFmtId="0" fontId="16" fillId="0" borderId="38" xfId="21" applyBorder="1" applyAlignment="1">
      <alignment horizontal="left"/>
      <protection/>
    </xf>
    <xf numFmtId="0" fontId="16" fillId="0" borderId="6" xfId="21" applyBorder="1" applyAlignment="1">
      <alignment horizontal="left"/>
      <protection/>
    </xf>
    <xf numFmtId="0" fontId="16" fillId="0" borderId="7" xfId="21" applyBorder="1" applyAlignment="1">
      <alignment horizontal="left"/>
      <protection/>
    </xf>
    <xf numFmtId="0" fontId="16" fillId="0" borderId="8" xfId="21" applyBorder="1" applyAlignment="1">
      <alignment horizontal="left"/>
      <protection/>
    </xf>
    <xf numFmtId="0" fontId="16" fillId="0" borderId="30" xfId="21" applyBorder="1" applyAlignment="1">
      <alignment horizontal="left" vertical="top" wrapText="1"/>
      <protection/>
    </xf>
    <xf numFmtId="0" fontId="16" fillId="0" borderId="6" xfId="21" applyBorder="1" applyAlignment="1">
      <alignment horizontal="left" vertical="top" wrapText="1"/>
      <protection/>
    </xf>
    <xf numFmtId="0" fontId="16" fillId="0" borderId="7" xfId="21" applyBorder="1" applyAlignment="1">
      <alignment horizontal="left" vertical="top" wrapText="1"/>
      <protection/>
    </xf>
    <xf numFmtId="0" fontId="16" fillId="0" borderId="32" xfId="21" applyBorder="1" applyAlignment="1">
      <alignment horizontal="left" vertical="top"/>
      <protection/>
    </xf>
    <xf numFmtId="0" fontId="16" fillId="0" borderId="34" xfId="21" applyBorder="1" applyAlignment="1">
      <alignment horizontal="left" vertical="top"/>
      <protection/>
    </xf>
    <xf numFmtId="0" fontId="16" fillId="0" borderId="32" xfId="21" applyBorder="1" applyAlignment="1">
      <alignment horizontal="left" vertical="top" wrapText="1"/>
      <protection/>
    </xf>
    <xf numFmtId="0" fontId="16" fillId="0" borderId="33" xfId="21" applyBorder="1" applyAlignment="1">
      <alignment horizontal="left" vertical="top" wrapText="1"/>
      <protection/>
    </xf>
    <xf numFmtId="0" fontId="16" fillId="0" borderId="4" xfId="21" applyBorder="1" applyAlignment="1">
      <alignment horizontal="left" vertical="top" wrapText="1"/>
      <protection/>
    </xf>
    <xf numFmtId="0" fontId="5" fillId="0" borderId="0" xfId="0" applyFont="1" applyBorder="1" applyAlignment="1" applyProtection="1">
      <alignment horizontal="center" vertical="center" wrapText="1"/>
      <protection/>
    </xf>
    <xf numFmtId="0" fontId="0" fillId="0" borderId="36" xfId="0" applyBorder="1" applyAlignment="1" applyProtection="1">
      <alignment horizontal="center" vertical="center"/>
      <protection/>
    </xf>
    <xf numFmtId="0" fontId="3" fillId="7" borderId="16" xfId="0" applyFont="1" applyFill="1" applyBorder="1" applyAlignment="1" applyProtection="1">
      <alignment horizontal="center"/>
      <protection/>
    </xf>
    <xf numFmtId="0" fontId="3" fillId="7" borderId="17" xfId="0" applyFont="1" applyFill="1" applyBorder="1" applyAlignment="1" applyProtection="1">
      <alignment horizontal="center"/>
      <protection/>
    </xf>
    <xf numFmtId="0" fontId="3" fillId="7" borderId="18" xfId="0" applyFont="1" applyFill="1" applyBorder="1" applyAlignment="1" applyProtection="1">
      <alignment horizontal="center"/>
      <protection/>
    </xf>
    <xf numFmtId="0" fontId="3" fillId="7" borderId="19" xfId="0" applyFont="1" applyFill="1" applyBorder="1" applyAlignment="1" applyProtection="1">
      <alignment horizontal="center"/>
      <protection/>
    </xf>
    <xf numFmtId="0" fontId="3" fillId="7" borderId="0" xfId="0" applyFont="1" applyFill="1" applyBorder="1" applyAlignment="1" applyProtection="1">
      <alignment horizontal="center"/>
      <protection/>
    </xf>
    <xf numFmtId="0" fontId="3" fillId="7" borderId="20" xfId="0" applyFont="1" applyFill="1" applyBorder="1" applyAlignment="1" applyProtection="1">
      <alignment horizontal="center"/>
      <protection/>
    </xf>
    <xf numFmtId="0" fontId="14" fillId="7" borderId="21" xfId="0" applyFont="1" applyFill="1" applyBorder="1" applyAlignment="1" applyProtection="1">
      <alignment horizontal="center"/>
      <protection/>
    </xf>
    <xf numFmtId="0" fontId="15" fillId="7" borderId="1" xfId="0" applyFont="1" applyFill="1" applyBorder="1" applyAlignment="1" applyProtection="1">
      <alignment horizontal="center"/>
      <protection/>
    </xf>
    <xf numFmtId="0" fontId="15" fillId="7" borderId="22" xfId="0" applyFont="1" applyFill="1" applyBorder="1" applyAlignment="1" applyProtection="1">
      <alignment horizontal="center"/>
      <protection/>
    </xf>
    <xf numFmtId="0" fontId="41" fillId="0" borderId="0" xfId="20" applyFont="1" applyFill="1" applyAlignment="1" applyProtection="1">
      <alignment horizontal="left" wrapText="1"/>
      <protection locked="0"/>
    </xf>
    <xf numFmtId="0" fontId="18" fillId="0" borderId="0" xfId="20" applyFill="1" applyAlignment="1" applyProtection="1">
      <alignment/>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2008 HOME Funds Application" xfId="21"/>
    <cellStyle name="Normal_2008 RDA Housing Funds Application"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7.emf" /><Relationship Id="rId3" Type="http://schemas.openxmlformats.org/officeDocument/2006/relationships/image" Target="../media/image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fan@rivcoeda.org" TargetMode="External" /><Relationship Id="rId2" Type="http://schemas.openxmlformats.org/officeDocument/2006/relationships/hyperlink" Target="http://factfinder.census.gov/" TargetMode="External" /><Relationship Id="rId3" Type="http://schemas.openxmlformats.org/officeDocument/2006/relationships/hyperlink" Target="http://socds.huduser.org/" TargetMode="External" /><Relationship Id="rId4" Type="http://schemas.openxmlformats.org/officeDocument/2006/relationships/hyperlink" Target="http://www.rivcoeda.org/Default.aspx?tabid=683" TargetMode="External" /><Relationship Id="rId5" Type="http://schemas.openxmlformats.org/officeDocument/2006/relationships/hyperlink" Target="http://www.rivcoeda.org/Default.aspx?tabid=684" TargetMode="External" /><Relationship Id="rId6" Type="http://schemas.openxmlformats.org/officeDocument/2006/relationships/hyperlink" Target="http://www.rivcoeda.org/Default.aspx?tabid=685" TargetMode="External" /><Relationship Id="rId7" Type="http://schemas.openxmlformats.org/officeDocument/2006/relationships/hyperlink" Target="http://www.rivcoeda.org/Default.aspx?tabid=686" TargetMode="External" /><Relationship Id="rId8" Type="http://schemas.openxmlformats.org/officeDocument/2006/relationships/hyperlink" Target="http://www.rivcoeda.org/Default.aspx?tabid=687" TargetMode="External" /><Relationship Id="rId9" Type="http://schemas.openxmlformats.org/officeDocument/2006/relationships/hyperlink" Target="http://www.energystar.gov/index.cfm?c=roof_prods.pr_roof_products" TargetMode="External" /><Relationship Id="rId10" Type="http://schemas.openxmlformats.org/officeDocument/2006/relationships/hyperlink" Target="http://msc.fema.gov/" TargetMode="External" /><Relationship Id="rId11" Type="http://schemas.openxmlformats.org/officeDocument/2006/relationships/hyperlink" Target="http://www3.tlma.co.riverside.ca.us/pa/rclis/index.html" TargetMode="External" /><Relationship Id="rId12" Type="http://schemas.openxmlformats.org/officeDocument/2006/relationships/hyperlink" Target="http://www.floodcontrol.co.riverside.ca.us/floodzone/home.htm" TargetMode="External" /><Relationship Id="rId13" Type="http://schemas.openxmlformats.org/officeDocument/2006/relationships/hyperlink" Target="http://www.floodcontrol.co.riverside.ca.us/" TargetMode="External" /><Relationship Id="rId14" Type="http://schemas.openxmlformats.org/officeDocument/2006/relationships/hyperlink" Target="http://www3.tlma.co.riverside.ca.us/pa/rclis/index.html" TargetMode="External" /><Relationship Id="rId15" Type="http://schemas.openxmlformats.org/officeDocument/2006/relationships/hyperlink" Target="http://msc.fema.gov/" TargetMode="External" /><Relationship Id="rId16" Type="http://schemas.openxmlformats.org/officeDocument/2006/relationships/hyperlink" Target="http://www.floodcontrol.co.riverside.ca.us/" TargetMode="External" /><Relationship Id="rId17" Type="http://schemas.openxmlformats.org/officeDocument/2006/relationships/hyperlink" Target="http://www.floodcontrol.co.riverside.ca.us/floodzone/home.htm" TargetMode="External" /><Relationship Id="rId18" Type="http://schemas.openxmlformats.org/officeDocument/2006/relationships/oleObject" Target="../embeddings/oleObject_0_0.bin" /><Relationship Id="rId19" Type="http://schemas.openxmlformats.org/officeDocument/2006/relationships/oleObject" Target="../embeddings/oleObject_0_1.bin" /><Relationship Id="rId20" Type="http://schemas.openxmlformats.org/officeDocument/2006/relationships/vmlDrawing" Target="../drawings/vmlDrawing1.vml" /><Relationship Id="rId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vmlDrawing" Target="../drawings/vmlDrawing6.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677"/>
  <sheetViews>
    <sheetView showGridLines="0" tabSelected="1" zoomScale="85" zoomScaleNormal="85" workbookViewId="0" topLeftCell="A1">
      <selection activeCell="E23" sqref="E23:I23"/>
    </sheetView>
  </sheetViews>
  <sheetFormatPr defaultColWidth="9.140625" defaultRowHeight="12.75"/>
  <cols>
    <col min="1" max="3" width="9.140625" style="215" customWidth="1"/>
    <col min="4" max="4" width="9.57421875" style="215" customWidth="1"/>
    <col min="5" max="8" width="9.140625" style="215" customWidth="1"/>
    <col min="9" max="9" width="15.7109375" style="215" customWidth="1"/>
    <col min="10" max="10" width="9.140625" style="215" customWidth="1"/>
  </cols>
  <sheetData>
    <row r="1" spans="1:9" ht="12.75">
      <c r="A1" s="195"/>
      <c r="B1" s="196"/>
      <c r="C1" s="196"/>
      <c r="D1" s="196"/>
      <c r="E1" s="196"/>
      <c r="F1" s="196"/>
      <c r="G1" s="196"/>
      <c r="H1" s="196"/>
      <c r="I1" s="197"/>
    </row>
    <row r="2" spans="1:9" ht="20.25">
      <c r="A2" s="467" t="s">
        <v>86</v>
      </c>
      <c r="B2" s="468"/>
      <c r="C2" s="468"/>
      <c r="D2" s="468"/>
      <c r="E2" s="468"/>
      <c r="F2" s="468"/>
      <c r="G2" s="468"/>
      <c r="H2" s="468"/>
      <c r="I2" s="469"/>
    </row>
    <row r="3" spans="1:9" ht="20.25">
      <c r="A3" s="467" t="s">
        <v>87</v>
      </c>
      <c r="B3" s="468"/>
      <c r="C3" s="468"/>
      <c r="D3" s="468"/>
      <c r="E3" s="468"/>
      <c r="F3" s="468"/>
      <c r="G3" s="468"/>
      <c r="H3" s="468"/>
      <c r="I3" s="469"/>
    </row>
    <row r="4" spans="1:9" ht="12.75">
      <c r="A4" s="198"/>
      <c r="B4" s="199"/>
      <c r="C4" s="199"/>
      <c r="D4" s="199"/>
      <c r="E4" s="201"/>
      <c r="F4" s="199"/>
      <c r="G4" s="199"/>
      <c r="H4" s="199"/>
      <c r="I4" s="200"/>
    </row>
    <row r="5" spans="1:9" ht="15.75">
      <c r="A5" s="470" t="s">
        <v>88</v>
      </c>
      <c r="B5" s="463"/>
      <c r="C5" s="463"/>
      <c r="D5" s="463"/>
      <c r="E5" s="463"/>
      <c r="F5" s="463"/>
      <c r="G5" s="463"/>
      <c r="H5" s="463"/>
      <c r="I5" s="464"/>
    </row>
    <row r="6" spans="1:9" ht="15.75">
      <c r="A6" s="198"/>
      <c r="B6" s="199"/>
      <c r="C6" s="199"/>
      <c r="D6" s="199"/>
      <c r="E6" s="202" t="s">
        <v>89</v>
      </c>
      <c r="F6" s="199"/>
      <c r="G6" s="199"/>
      <c r="H6" s="199"/>
      <c r="I6" s="200"/>
    </row>
    <row r="7" spans="1:9" ht="15.75">
      <c r="A7" s="198"/>
      <c r="B7" s="199"/>
      <c r="C7" s="199"/>
      <c r="D7" s="199"/>
      <c r="E7" s="202" t="s">
        <v>1067</v>
      </c>
      <c r="F7" s="199"/>
      <c r="G7" s="199"/>
      <c r="H7" s="199"/>
      <c r="I7" s="200"/>
    </row>
    <row r="8" spans="1:9" ht="15.75">
      <c r="A8" s="198"/>
      <c r="B8" s="199"/>
      <c r="C8" s="199"/>
      <c r="D8" s="199"/>
      <c r="E8" s="202" t="s">
        <v>1068</v>
      </c>
      <c r="F8" s="199"/>
      <c r="G8" s="199"/>
      <c r="H8" s="199"/>
      <c r="I8" s="200"/>
    </row>
    <row r="9" spans="1:9" ht="15">
      <c r="A9" s="198"/>
      <c r="B9" s="199"/>
      <c r="C9" s="199"/>
      <c r="D9" s="465" t="s">
        <v>1069</v>
      </c>
      <c r="E9" s="465"/>
      <c r="F9" s="465"/>
      <c r="G9" s="199"/>
      <c r="H9" s="199"/>
      <c r="I9" s="200"/>
    </row>
    <row r="10" spans="1:9" ht="15">
      <c r="A10" s="198"/>
      <c r="B10" s="199"/>
      <c r="C10" s="199"/>
      <c r="D10" s="199"/>
      <c r="E10" s="203" t="s">
        <v>1070</v>
      </c>
      <c r="F10" s="199"/>
      <c r="G10" s="199"/>
      <c r="H10" s="199"/>
      <c r="I10" s="200"/>
    </row>
    <row r="11" spans="1:9" ht="13.5" thickBot="1">
      <c r="A11" s="204"/>
      <c r="B11" s="205"/>
      <c r="C11" s="205"/>
      <c r="D11" s="205"/>
      <c r="E11" s="205"/>
      <c r="F11" s="205"/>
      <c r="G11" s="205"/>
      <c r="H11" s="205"/>
      <c r="I11" s="206"/>
    </row>
    <row r="12" spans="1:9" ht="12" customHeight="1">
      <c r="A12" s="207"/>
      <c r="B12" s="207"/>
      <c r="C12" s="207"/>
      <c r="D12" s="207"/>
      <c r="E12" s="207"/>
      <c r="F12" s="207"/>
      <c r="G12" s="207"/>
      <c r="H12" s="207"/>
      <c r="I12" s="207"/>
    </row>
    <row r="13" spans="1:9" ht="56.25" customHeight="1">
      <c r="A13" s="466" t="s">
        <v>1071</v>
      </c>
      <c r="B13" s="466"/>
      <c r="C13" s="466"/>
      <c r="D13" s="466"/>
      <c r="E13" s="466"/>
      <c r="F13" s="466"/>
      <c r="G13" s="466"/>
      <c r="H13" s="466"/>
      <c r="I13" s="466"/>
    </row>
    <row r="14" spans="1:9" ht="9.75" customHeight="1">
      <c r="A14" s="207"/>
      <c r="B14" s="207"/>
      <c r="C14" s="207"/>
      <c r="D14" s="207"/>
      <c r="E14" s="207"/>
      <c r="F14" s="207"/>
      <c r="G14" s="207"/>
      <c r="H14" s="207"/>
      <c r="I14" s="207"/>
    </row>
    <row r="15" spans="1:9" ht="30.75" customHeight="1">
      <c r="A15" s="460" t="s">
        <v>1072</v>
      </c>
      <c r="B15" s="460"/>
      <c r="C15" s="460"/>
      <c r="D15" s="460"/>
      <c r="E15" s="460"/>
      <c r="F15" s="460"/>
      <c r="G15" s="460"/>
      <c r="H15" s="460"/>
      <c r="I15" s="460"/>
    </row>
    <row r="16" spans="1:9" ht="9" customHeight="1">
      <c r="A16" s="207"/>
      <c r="B16" s="207"/>
      <c r="C16" s="207"/>
      <c r="D16" s="207"/>
      <c r="E16" s="207"/>
      <c r="F16" s="207"/>
      <c r="G16" s="207"/>
      <c r="H16" s="207"/>
      <c r="I16" s="207"/>
    </row>
    <row r="17" spans="1:9" ht="107.25" customHeight="1">
      <c r="A17" s="461" t="s">
        <v>686</v>
      </c>
      <c r="B17" s="461"/>
      <c r="C17" s="461"/>
      <c r="D17" s="461"/>
      <c r="E17" s="461"/>
      <c r="F17" s="461"/>
      <c r="G17" s="461"/>
      <c r="H17" s="461"/>
      <c r="I17" s="461"/>
    </row>
    <row r="18" spans="1:9" ht="6" customHeight="1">
      <c r="A18" s="207"/>
      <c r="B18" s="207"/>
      <c r="C18" s="207"/>
      <c r="D18" s="207"/>
      <c r="E18" s="207"/>
      <c r="F18" s="207"/>
      <c r="G18" s="207"/>
      <c r="H18" s="207"/>
      <c r="I18" s="207"/>
    </row>
    <row r="19" spans="1:9" ht="20.25" customHeight="1">
      <c r="A19" s="462" t="s">
        <v>90</v>
      </c>
      <c r="B19" s="462"/>
      <c r="C19" s="462"/>
      <c r="D19" s="462"/>
      <c r="E19" s="462"/>
      <c r="F19" s="462"/>
      <c r="G19" s="462"/>
      <c r="H19" s="462"/>
      <c r="I19" s="462"/>
    </row>
    <row r="20" spans="1:9" ht="7.5" customHeight="1">
      <c r="A20" s="207"/>
      <c r="B20" s="207"/>
      <c r="C20" s="207"/>
      <c r="D20" s="207"/>
      <c r="E20" s="207"/>
      <c r="F20" s="207"/>
      <c r="G20" s="207"/>
      <c r="H20" s="207"/>
      <c r="I20" s="207"/>
    </row>
    <row r="21" spans="1:9" ht="15.75">
      <c r="A21" s="208" t="s">
        <v>1073</v>
      </c>
      <c r="B21" s="208"/>
      <c r="C21" s="208" t="s">
        <v>1074</v>
      </c>
      <c r="D21" s="207"/>
      <c r="E21" s="207"/>
      <c r="F21" s="207"/>
      <c r="G21" s="207"/>
      <c r="H21" s="207"/>
      <c r="I21" s="207"/>
    </row>
    <row r="22" spans="1:9" ht="12.75">
      <c r="A22" s="207"/>
      <c r="B22" s="207"/>
      <c r="C22" s="207"/>
      <c r="D22" s="207"/>
      <c r="E22" s="207"/>
      <c r="F22" s="207"/>
      <c r="G22" s="207"/>
      <c r="H22" s="207"/>
      <c r="I22" s="207"/>
    </row>
    <row r="23" spans="1:9" ht="15">
      <c r="A23" s="209" t="s">
        <v>1075</v>
      </c>
      <c r="B23" s="210"/>
      <c r="C23" s="210"/>
      <c r="D23" s="209"/>
      <c r="E23" s="458"/>
      <c r="F23" s="458"/>
      <c r="G23" s="458"/>
      <c r="H23" s="458"/>
      <c r="I23" s="458"/>
    </row>
    <row r="24" spans="1:9" ht="15">
      <c r="A24" s="209" t="s">
        <v>1076</v>
      </c>
      <c r="B24" s="210"/>
      <c r="C24" s="210"/>
      <c r="D24" s="209"/>
      <c r="E24" s="459"/>
      <c r="F24" s="459"/>
      <c r="G24" s="459"/>
      <c r="H24" s="459"/>
      <c r="I24" s="459"/>
    </row>
    <row r="25" spans="1:9" ht="15">
      <c r="A25" s="209" t="s">
        <v>1077</v>
      </c>
      <c r="B25" s="211"/>
      <c r="C25" s="210"/>
      <c r="D25" s="209"/>
      <c r="E25" s="459"/>
      <c r="F25" s="459"/>
      <c r="G25" s="459"/>
      <c r="H25" s="459"/>
      <c r="I25" s="459"/>
    </row>
    <row r="26" spans="1:9" ht="15">
      <c r="A26" s="209" t="s">
        <v>1078</v>
      </c>
      <c r="B26" s="210"/>
      <c r="C26" s="210"/>
      <c r="D26" s="209"/>
      <c r="E26" s="459"/>
      <c r="F26" s="459"/>
      <c r="G26" s="459"/>
      <c r="H26" s="459"/>
      <c r="I26" s="459"/>
    </row>
    <row r="27" spans="1:9" ht="15">
      <c r="A27" s="209" t="s">
        <v>1079</v>
      </c>
      <c r="B27" s="210"/>
      <c r="C27" s="209"/>
      <c r="D27" s="209"/>
      <c r="E27" s="459"/>
      <c r="F27" s="459"/>
      <c r="G27" s="459"/>
      <c r="H27" s="459"/>
      <c r="I27" s="459"/>
    </row>
    <row r="28" spans="1:9" ht="15">
      <c r="A28" s="209" t="s">
        <v>1080</v>
      </c>
      <c r="B28" s="210"/>
      <c r="C28" s="209"/>
      <c r="D28" s="209"/>
      <c r="E28" s="459"/>
      <c r="F28" s="459"/>
      <c r="G28" s="459"/>
      <c r="H28" s="459"/>
      <c r="I28" s="459"/>
    </row>
    <row r="29" spans="1:9" ht="15">
      <c r="A29" s="209" t="s">
        <v>1081</v>
      </c>
      <c r="B29" s="210"/>
      <c r="C29" s="209"/>
      <c r="D29" s="209"/>
      <c r="E29" s="459"/>
      <c r="F29" s="459"/>
      <c r="G29" s="459"/>
      <c r="H29" s="459"/>
      <c r="I29" s="459"/>
    </row>
    <row r="30" spans="1:9" ht="15">
      <c r="A30" s="209" t="s">
        <v>1082</v>
      </c>
      <c r="B30" s="210"/>
      <c r="C30" s="209"/>
      <c r="D30" s="209"/>
      <c r="E30" s="459"/>
      <c r="F30" s="459"/>
      <c r="G30" s="459"/>
      <c r="H30" s="459"/>
      <c r="I30" s="459"/>
    </row>
    <row r="31" spans="1:9" ht="15">
      <c r="A31" s="209" t="s">
        <v>1083</v>
      </c>
      <c r="B31" s="210"/>
      <c r="C31" s="209"/>
      <c r="D31" s="209"/>
      <c r="E31" s="459"/>
      <c r="F31" s="459"/>
      <c r="G31" s="459"/>
      <c r="H31" s="459"/>
      <c r="I31" s="459"/>
    </row>
    <row r="32" spans="1:10" ht="15">
      <c r="A32" s="209" t="s">
        <v>1084</v>
      </c>
      <c r="B32" s="210"/>
      <c r="C32" s="209"/>
      <c r="D32" s="209"/>
      <c r="E32" s="459"/>
      <c r="F32" s="459"/>
      <c r="G32" s="459"/>
      <c r="H32" s="459"/>
      <c r="I32" s="459"/>
      <c r="J32" s="362"/>
    </row>
    <row r="33" spans="1:9" ht="15">
      <c r="A33" s="209" t="s">
        <v>1085</v>
      </c>
      <c r="B33" s="210"/>
      <c r="C33" s="210"/>
      <c r="D33" s="209"/>
      <c r="E33" s="459"/>
      <c r="F33" s="459"/>
      <c r="G33" s="459"/>
      <c r="H33" s="459"/>
      <c r="I33" s="459"/>
    </row>
    <row r="34" spans="1:9" ht="15.75">
      <c r="A34" s="212" t="s">
        <v>1086</v>
      </c>
      <c r="B34" s="213"/>
      <c r="C34" s="212"/>
      <c r="D34" s="207"/>
      <c r="E34" s="459"/>
      <c r="F34" s="459"/>
      <c r="G34" s="459"/>
      <c r="H34" s="459"/>
      <c r="I34" s="459"/>
    </row>
    <row r="35" spans="1:9" ht="15">
      <c r="A35" s="209" t="s">
        <v>497</v>
      </c>
      <c r="B35" s="209"/>
      <c r="C35" s="214"/>
      <c r="D35" s="209"/>
      <c r="E35" s="209"/>
      <c r="F35" s="209"/>
      <c r="G35" s="209"/>
      <c r="H35" s="207"/>
      <c r="I35" s="207"/>
    </row>
    <row r="36" spans="1:9" ht="15">
      <c r="A36" s="216"/>
      <c r="B36" s="217" t="s">
        <v>1087</v>
      </c>
      <c r="C36" s="218"/>
      <c r="D36" s="217" t="s">
        <v>1088</v>
      </c>
      <c r="E36" s="209"/>
      <c r="F36" s="218"/>
      <c r="G36" s="217" t="s">
        <v>1089</v>
      </c>
      <c r="I36" s="207"/>
    </row>
    <row r="37" spans="1:9" ht="15">
      <c r="A37" s="216"/>
      <c r="B37" s="217" t="s">
        <v>91</v>
      </c>
      <c r="C37" s="218"/>
      <c r="D37" s="217" t="s">
        <v>92</v>
      </c>
      <c r="E37" s="209"/>
      <c r="F37" s="363"/>
      <c r="G37" s="217"/>
      <c r="I37" s="207"/>
    </row>
    <row r="38" spans="8:9" ht="12.75">
      <c r="H38" s="207"/>
      <c r="I38" s="207"/>
    </row>
    <row r="39" spans="1:9" ht="15.75">
      <c r="A39" s="208" t="s">
        <v>1090</v>
      </c>
      <c r="B39" s="213"/>
      <c r="C39" s="208" t="s">
        <v>1091</v>
      </c>
      <c r="D39" s="213"/>
      <c r="E39" s="213"/>
      <c r="F39" s="213"/>
      <c r="G39" s="213"/>
      <c r="H39" s="207"/>
      <c r="I39" s="207"/>
    </row>
    <row r="40" spans="1:9" ht="10.5" customHeight="1">
      <c r="A40" s="208"/>
      <c r="B40" s="213"/>
      <c r="C40" s="208"/>
      <c r="D40" s="213"/>
      <c r="E40" s="213"/>
      <c r="F40" s="213"/>
      <c r="G40" s="213"/>
      <c r="H40" s="207"/>
      <c r="I40" s="207"/>
    </row>
    <row r="41" spans="1:9" ht="15.75">
      <c r="A41" s="219" t="s">
        <v>1092</v>
      </c>
      <c r="B41" s="208" t="s">
        <v>1093</v>
      </c>
      <c r="C41" s="212"/>
      <c r="D41" s="212"/>
      <c r="E41" s="212"/>
      <c r="F41" s="220"/>
      <c r="G41" s="220"/>
      <c r="H41" s="212"/>
      <c r="I41" s="212"/>
    </row>
    <row r="42" spans="1:9" ht="15">
      <c r="A42" s="209"/>
      <c r="B42" s="217" t="s">
        <v>804</v>
      </c>
      <c r="C42" s="217"/>
      <c r="D42" s="217"/>
      <c r="E42" s="458"/>
      <c r="F42" s="458"/>
      <c r="G42" s="458"/>
      <c r="H42" s="458"/>
      <c r="I42" s="458"/>
    </row>
    <row r="43" spans="1:9" ht="15">
      <c r="A43" s="209"/>
      <c r="B43" s="217" t="s">
        <v>1094</v>
      </c>
      <c r="C43" s="217"/>
      <c r="D43" s="217"/>
      <c r="E43" s="458"/>
      <c r="F43" s="458"/>
      <c r="G43" s="458"/>
      <c r="H43" s="458"/>
      <c r="I43" s="458"/>
    </row>
    <row r="44" spans="1:9" ht="15">
      <c r="A44" s="209"/>
      <c r="B44" s="217" t="s">
        <v>1095</v>
      </c>
      <c r="C44" s="217"/>
      <c r="D44" s="217"/>
      <c r="E44" s="458"/>
      <c r="F44" s="458"/>
      <c r="G44" s="458"/>
      <c r="H44" s="458"/>
      <c r="I44" s="458"/>
    </row>
    <row r="45" spans="1:9" ht="15">
      <c r="A45" s="209"/>
      <c r="B45" s="217" t="s">
        <v>1096</v>
      </c>
      <c r="C45" s="217"/>
      <c r="D45" s="217"/>
      <c r="E45" s="459"/>
      <c r="F45" s="459"/>
      <c r="G45" s="459"/>
      <c r="H45" s="459"/>
      <c r="I45" s="459"/>
    </row>
    <row r="46" spans="1:9" ht="15">
      <c r="A46" s="209"/>
      <c r="B46" s="217" t="s">
        <v>1097</v>
      </c>
      <c r="C46" s="217"/>
      <c r="D46" s="217"/>
      <c r="E46" s="459"/>
      <c r="F46" s="459"/>
      <c r="G46" s="459"/>
      <c r="H46" s="459"/>
      <c r="I46" s="459"/>
    </row>
    <row r="47" spans="1:9" ht="27.75" customHeight="1">
      <c r="A47" s="209"/>
      <c r="B47" s="217" t="s">
        <v>1098</v>
      </c>
      <c r="C47" s="217"/>
      <c r="D47" s="217"/>
      <c r="E47" s="455"/>
      <c r="F47" s="455"/>
      <c r="G47" s="455"/>
      <c r="H47" s="455"/>
      <c r="I47" s="455"/>
    </row>
    <row r="48" spans="1:9" ht="15">
      <c r="A48" s="209"/>
      <c r="B48" s="217" t="s">
        <v>1099</v>
      </c>
      <c r="C48" s="209"/>
      <c r="D48" s="221"/>
      <c r="E48" s="459"/>
      <c r="F48" s="459"/>
      <c r="G48" s="459"/>
      <c r="H48" s="459"/>
      <c r="I48" s="459"/>
    </row>
    <row r="49" spans="1:9" ht="8.25" customHeight="1">
      <c r="A49" s="212"/>
      <c r="B49" s="207"/>
      <c r="C49" s="207"/>
      <c r="D49" s="222"/>
      <c r="E49" s="223"/>
      <c r="F49" s="223"/>
      <c r="G49" s="223"/>
      <c r="H49" s="223"/>
      <c r="I49" s="223"/>
    </row>
    <row r="50" spans="1:9" ht="15.75">
      <c r="A50" s="219" t="s">
        <v>1100</v>
      </c>
      <c r="B50" s="208" t="s">
        <v>93</v>
      </c>
      <c r="C50" s="213"/>
      <c r="D50" s="213"/>
      <c r="E50" s="213"/>
      <c r="F50" s="213"/>
      <c r="G50" s="213"/>
      <c r="H50" s="207"/>
      <c r="I50" s="207"/>
    </row>
    <row r="51" spans="1:9" ht="15">
      <c r="A51" s="209"/>
      <c r="B51" s="224"/>
      <c r="C51" s="217" t="s">
        <v>1101</v>
      </c>
      <c r="D51" s="225"/>
      <c r="E51" s="226"/>
      <c r="F51" s="225"/>
      <c r="G51" s="456">
        <v>0</v>
      </c>
      <c r="H51" s="456"/>
      <c r="I51" s="191"/>
    </row>
    <row r="52" spans="1:9" ht="15">
      <c r="A52" s="209"/>
      <c r="B52" s="224"/>
      <c r="C52" s="217" t="s">
        <v>1102</v>
      </c>
      <c r="D52" s="226"/>
      <c r="E52" s="225"/>
      <c r="F52" s="225"/>
      <c r="G52" s="457">
        <v>0</v>
      </c>
      <c r="H52" s="457"/>
      <c r="I52" s="209"/>
    </row>
    <row r="53" spans="1:9" ht="15">
      <c r="A53" s="209"/>
      <c r="B53" s="209"/>
      <c r="C53" s="217" t="s">
        <v>3</v>
      </c>
      <c r="D53" s="225"/>
      <c r="E53" s="225"/>
      <c r="F53" s="225"/>
      <c r="G53" s="471"/>
      <c r="H53" s="471"/>
      <c r="I53" s="209"/>
    </row>
    <row r="54" spans="1:9" ht="14.25" customHeight="1">
      <c r="A54" s="207"/>
      <c r="B54" s="227"/>
      <c r="C54" s="228" t="s">
        <v>94</v>
      </c>
      <c r="D54" s="229"/>
      <c r="E54" s="229"/>
      <c r="F54" s="229"/>
      <c r="G54" s="229"/>
      <c r="H54" s="230"/>
      <c r="I54" s="207"/>
    </row>
    <row r="55" spans="1:9" ht="6" customHeight="1">
      <c r="A55" s="207"/>
      <c r="B55" s="227"/>
      <c r="C55" s="231"/>
      <c r="D55" s="229"/>
      <c r="E55" s="229"/>
      <c r="F55" s="229"/>
      <c r="G55" s="229"/>
      <c r="H55" s="230"/>
      <c r="I55" s="207"/>
    </row>
    <row r="56" spans="1:9" ht="15.75">
      <c r="A56" s="219" t="s">
        <v>498</v>
      </c>
      <c r="B56" s="208" t="s">
        <v>4</v>
      </c>
      <c r="C56" s="212"/>
      <c r="D56" s="212"/>
      <c r="E56" s="213"/>
      <c r="F56" s="213"/>
      <c r="G56" s="213"/>
      <c r="H56" s="207"/>
      <c r="I56" s="207"/>
    </row>
    <row r="57" spans="2:10" ht="15.75">
      <c r="B57" s="209" t="s">
        <v>5</v>
      </c>
      <c r="C57" s="209"/>
      <c r="D57" s="209"/>
      <c r="E57" s="210"/>
      <c r="F57" s="210"/>
      <c r="G57" s="210"/>
      <c r="H57" s="209"/>
      <c r="I57" s="209"/>
      <c r="J57" s="219"/>
    </row>
    <row r="58" spans="1:10" ht="15">
      <c r="A58" s="214"/>
      <c r="B58" s="217" t="s">
        <v>6</v>
      </c>
      <c r="C58" s="209"/>
      <c r="D58" s="209"/>
      <c r="E58" s="210"/>
      <c r="F58" s="210"/>
      <c r="G58" s="210"/>
      <c r="H58" s="209"/>
      <c r="I58" s="209"/>
      <c r="J58" s="364"/>
    </row>
    <row r="59" spans="1:10" ht="15">
      <c r="A59" s="214"/>
      <c r="B59" s="218"/>
      <c r="C59" s="217" t="s">
        <v>7</v>
      </c>
      <c r="D59" s="209"/>
      <c r="E59" s="209"/>
      <c r="F59" s="209"/>
      <c r="G59" s="209"/>
      <c r="H59" s="209"/>
      <c r="I59" s="209"/>
      <c r="J59" s="226"/>
    </row>
    <row r="60" spans="1:10" ht="15">
      <c r="A60" s="214"/>
      <c r="B60" s="218"/>
      <c r="C60" s="217" t="s">
        <v>8</v>
      </c>
      <c r="D60" s="209"/>
      <c r="E60" s="209"/>
      <c r="F60" s="209"/>
      <c r="G60" s="209"/>
      <c r="H60" s="209"/>
      <c r="I60" s="209"/>
      <c r="J60" s="209"/>
    </row>
    <row r="61" spans="1:10" ht="15">
      <c r="A61" s="214"/>
      <c r="B61" s="218"/>
      <c r="C61" s="217" t="s">
        <v>9</v>
      </c>
      <c r="D61" s="209"/>
      <c r="E61" s="209"/>
      <c r="F61" s="209"/>
      <c r="G61" s="209"/>
      <c r="H61" s="209"/>
      <c r="I61" s="209"/>
      <c r="J61" s="226"/>
    </row>
    <row r="62" spans="1:10" ht="15">
      <c r="A62" s="214"/>
      <c r="B62" s="218"/>
      <c r="C62" s="217" t="s">
        <v>10</v>
      </c>
      <c r="D62" s="209"/>
      <c r="E62" s="209"/>
      <c r="F62" s="209"/>
      <c r="G62" s="209"/>
      <c r="H62" s="209"/>
      <c r="I62" s="209"/>
      <c r="J62" s="226"/>
    </row>
    <row r="63" spans="1:10" ht="15">
      <c r="A63" s="214"/>
      <c r="B63" s="218"/>
      <c r="C63" s="217" t="s">
        <v>11</v>
      </c>
      <c r="D63" s="209"/>
      <c r="E63" s="209"/>
      <c r="F63" s="209"/>
      <c r="G63" s="232" t="s">
        <v>12</v>
      </c>
      <c r="H63" s="365"/>
      <c r="I63" s="209"/>
      <c r="J63" s="226"/>
    </row>
    <row r="64" spans="1:10" ht="15">
      <c r="A64" s="214"/>
      <c r="B64" s="218"/>
      <c r="C64" s="233" t="s">
        <v>13</v>
      </c>
      <c r="D64" s="214"/>
      <c r="E64" s="214"/>
      <c r="F64" s="214"/>
      <c r="G64" s="214"/>
      <c r="H64" s="214"/>
      <c r="I64" s="209"/>
      <c r="J64" s="226"/>
    </row>
    <row r="65" spans="1:10" ht="15">
      <c r="A65" s="214"/>
      <c r="B65" s="218"/>
      <c r="C65" s="233" t="s">
        <v>499</v>
      </c>
      <c r="D65" s="214"/>
      <c r="E65" s="234" t="s">
        <v>14</v>
      </c>
      <c r="F65" s="365"/>
      <c r="G65" s="214"/>
      <c r="H65" s="214"/>
      <c r="I65" s="209"/>
      <c r="J65" s="226"/>
    </row>
    <row r="66" spans="1:10" ht="15">
      <c r="A66" s="214"/>
      <c r="B66" s="218"/>
      <c r="C66" s="235" t="s">
        <v>15</v>
      </c>
      <c r="D66" s="214"/>
      <c r="E66" s="235"/>
      <c r="F66" s="214"/>
      <c r="G66" s="214"/>
      <c r="H66" s="214"/>
      <c r="I66" s="209"/>
      <c r="J66" s="226"/>
    </row>
    <row r="67" spans="1:10" ht="15">
      <c r="A67" s="214"/>
      <c r="B67" s="218"/>
      <c r="C67" s="235" t="s">
        <v>687</v>
      </c>
      <c r="D67" s="214"/>
      <c r="E67" s="235"/>
      <c r="F67" s="214"/>
      <c r="G67" s="214"/>
      <c r="H67" s="214"/>
      <c r="I67" s="209"/>
      <c r="J67" s="226"/>
    </row>
    <row r="68" spans="1:10" ht="15">
      <c r="A68" s="214"/>
      <c r="B68" s="218"/>
      <c r="C68" s="235" t="s">
        <v>16</v>
      </c>
      <c r="D68" s="214"/>
      <c r="E68" s="235"/>
      <c r="F68" s="214"/>
      <c r="G68" s="235"/>
      <c r="H68" s="214"/>
      <c r="I68" s="209"/>
      <c r="J68" s="226"/>
    </row>
    <row r="69" spans="1:10" ht="15">
      <c r="A69" s="226"/>
      <c r="B69" s="218"/>
      <c r="C69" s="233" t="s">
        <v>17</v>
      </c>
      <c r="D69" s="458"/>
      <c r="E69" s="458"/>
      <c r="F69" s="458"/>
      <c r="G69" s="458"/>
      <c r="H69" s="458"/>
      <c r="I69" s="209"/>
      <c r="J69" s="214"/>
    </row>
    <row r="70" spans="2:9" ht="15">
      <c r="B70" s="218"/>
      <c r="C70" s="233" t="s">
        <v>680</v>
      </c>
      <c r="D70" s="214"/>
      <c r="E70" s="214"/>
      <c r="F70" s="214"/>
      <c r="G70" s="214"/>
      <c r="H70" s="214"/>
      <c r="I70" s="214"/>
    </row>
    <row r="71" ht="6.75" customHeight="1">
      <c r="A71" s="209"/>
    </row>
    <row r="72" spans="1:8" ht="15.75">
      <c r="A72" s="219" t="s">
        <v>18</v>
      </c>
      <c r="B72" s="208" t="s">
        <v>95</v>
      </c>
      <c r="C72" s="207"/>
      <c r="D72" s="207"/>
      <c r="E72" s="207"/>
      <c r="F72" s="207"/>
      <c r="G72" s="207"/>
      <c r="H72" s="207"/>
    </row>
    <row r="73" spans="1:8" ht="15.75">
      <c r="A73" s="226"/>
      <c r="B73" s="236">
        <f>G53</f>
        <v>0</v>
      </c>
      <c r="C73" s="209" t="s">
        <v>96</v>
      </c>
      <c r="D73" s="207"/>
      <c r="E73" s="207"/>
      <c r="F73" s="207"/>
      <c r="G73" s="207"/>
      <c r="H73" s="207"/>
    </row>
    <row r="74" spans="1:8" ht="15.75">
      <c r="A74" s="226"/>
      <c r="B74" s="237"/>
      <c r="C74" s="217" t="s">
        <v>97</v>
      </c>
      <c r="D74" s="217"/>
      <c r="E74" s="217"/>
      <c r="F74" s="217"/>
      <c r="G74" s="217"/>
      <c r="H74" s="217"/>
    </row>
    <row r="75" spans="1:8" ht="7.5" customHeight="1">
      <c r="A75" s="226"/>
      <c r="B75" s="238"/>
      <c r="C75" s="238"/>
      <c r="D75" s="238"/>
      <c r="E75" s="238"/>
      <c r="F75" s="238"/>
      <c r="G75" s="238"/>
      <c r="H75" s="238"/>
    </row>
    <row r="76" spans="1:8" ht="15.75">
      <c r="A76" s="226"/>
      <c r="B76" s="472" t="s">
        <v>19</v>
      </c>
      <c r="C76" s="472" t="s">
        <v>20</v>
      </c>
      <c r="D76" s="472" t="s">
        <v>98</v>
      </c>
      <c r="E76" s="472" t="s">
        <v>21</v>
      </c>
      <c r="F76" s="473" t="s">
        <v>22</v>
      </c>
      <c r="G76" s="474"/>
      <c r="H76" s="238"/>
    </row>
    <row r="77" spans="1:8" ht="36" customHeight="1">
      <c r="A77" s="209"/>
      <c r="B77" s="472"/>
      <c r="C77" s="472"/>
      <c r="D77" s="472"/>
      <c r="E77" s="472"/>
      <c r="F77" s="475"/>
      <c r="G77" s="476"/>
      <c r="H77" s="238"/>
    </row>
    <row r="78" spans="1:8" ht="15.75">
      <c r="A78" s="239"/>
      <c r="B78" s="240" t="s">
        <v>23</v>
      </c>
      <c r="C78" s="241"/>
      <c r="D78" s="241"/>
      <c r="E78" s="241"/>
      <c r="F78" s="366">
        <v>0</v>
      </c>
      <c r="G78" s="367"/>
      <c r="H78" s="238"/>
    </row>
    <row r="79" spans="1:8" ht="15.75">
      <c r="A79" s="214"/>
      <c r="B79" s="240" t="s">
        <v>24</v>
      </c>
      <c r="C79" s="241"/>
      <c r="D79" s="241"/>
      <c r="E79" s="241"/>
      <c r="F79" s="366">
        <v>0</v>
      </c>
      <c r="G79" s="367"/>
      <c r="H79" s="238"/>
    </row>
    <row r="80" spans="1:8" ht="15.75">
      <c r="A80" s="239"/>
      <c r="B80" s="240" t="s">
        <v>25</v>
      </c>
      <c r="C80" s="241"/>
      <c r="D80" s="241"/>
      <c r="E80" s="241"/>
      <c r="F80" s="366">
        <v>0</v>
      </c>
      <c r="G80" s="367"/>
      <c r="H80" s="238"/>
    </row>
    <row r="81" spans="1:8" ht="15.75">
      <c r="A81" s="214"/>
      <c r="B81" s="240" t="s">
        <v>26</v>
      </c>
      <c r="C81" s="241"/>
      <c r="D81" s="241"/>
      <c r="E81" s="241"/>
      <c r="F81" s="366">
        <v>0</v>
      </c>
      <c r="G81" s="367"/>
      <c r="H81" s="238"/>
    </row>
    <row r="82" spans="1:8" ht="15.75">
      <c r="A82" s="239"/>
      <c r="B82" s="240" t="s">
        <v>27</v>
      </c>
      <c r="C82" s="241"/>
      <c r="D82" s="241"/>
      <c r="E82" s="241"/>
      <c r="F82" s="366">
        <v>0</v>
      </c>
      <c r="G82" s="367"/>
      <c r="H82" s="238"/>
    </row>
    <row r="83" ht="33" customHeight="1"/>
    <row r="84" ht="15.75">
      <c r="A84" s="219" t="s">
        <v>28</v>
      </c>
    </row>
    <row r="85" spans="1:9" ht="15">
      <c r="A85" s="242" t="s">
        <v>29</v>
      </c>
      <c r="C85" s="214"/>
      <c r="D85" s="214"/>
      <c r="E85" s="214"/>
      <c r="F85" s="214"/>
      <c r="G85" s="214"/>
      <c r="H85" s="214"/>
      <c r="I85" s="214"/>
    </row>
    <row r="86" spans="1:9" ht="15">
      <c r="A86" s="214"/>
      <c r="B86" s="214"/>
      <c r="C86" s="214"/>
      <c r="D86" s="214"/>
      <c r="E86" s="214"/>
      <c r="F86" s="214"/>
      <c r="G86" s="214"/>
      <c r="H86" s="214"/>
      <c r="I86" s="214"/>
    </row>
    <row r="87" spans="1:10" ht="31.5" customHeight="1">
      <c r="A87" s="477" t="s">
        <v>99</v>
      </c>
      <c r="B87" s="477"/>
      <c r="C87" s="477"/>
      <c r="D87" s="477"/>
      <c r="E87" s="477"/>
      <c r="F87" s="477"/>
      <c r="G87" s="477"/>
      <c r="H87" s="477"/>
      <c r="I87" s="477"/>
      <c r="J87" s="368"/>
    </row>
    <row r="88" spans="1:8" ht="14.25">
      <c r="A88" s="478"/>
      <c r="B88" s="478"/>
      <c r="C88" s="478"/>
      <c r="D88" s="478"/>
      <c r="E88" s="478"/>
      <c r="F88" s="478"/>
      <c r="G88" s="478"/>
      <c r="H88" s="215" t="s">
        <v>30</v>
      </c>
    </row>
    <row r="89" spans="1:9" ht="18.75" customHeight="1">
      <c r="A89" s="479" t="s">
        <v>100</v>
      </c>
      <c r="B89" s="479"/>
      <c r="C89" s="479"/>
      <c r="D89" s="479"/>
      <c r="E89" s="479"/>
      <c r="F89" s="479"/>
      <c r="G89" s="479"/>
      <c r="H89" s="479"/>
      <c r="I89" s="479"/>
    </row>
    <row r="90" spans="1:10" ht="15.75">
      <c r="A90" s="238"/>
      <c r="B90" s="238"/>
      <c r="C90" s="238"/>
      <c r="D90" s="238"/>
      <c r="E90" s="238"/>
      <c r="F90" s="238"/>
      <c r="G90" s="238"/>
      <c r="H90" s="238"/>
      <c r="I90" s="238"/>
      <c r="J90" s="238"/>
    </row>
    <row r="91" spans="1:10" ht="15.75">
      <c r="A91" s="238"/>
      <c r="B91" s="238"/>
      <c r="C91" s="238"/>
      <c r="D91" s="238"/>
      <c r="E91" s="238"/>
      <c r="F91" s="238"/>
      <c r="G91" s="238"/>
      <c r="H91" s="238"/>
      <c r="I91" s="238"/>
      <c r="J91" s="238"/>
    </row>
    <row r="92" spans="1:10" ht="15.75">
      <c r="A92" s="238"/>
      <c r="B92" s="238"/>
      <c r="C92" s="238"/>
      <c r="D92" s="238"/>
      <c r="E92" s="238"/>
      <c r="F92" s="238"/>
      <c r="G92" s="238"/>
      <c r="H92" s="238"/>
      <c r="I92" s="238"/>
      <c r="J92" s="238"/>
    </row>
    <row r="93" spans="1:10" ht="15.75">
      <c r="A93" s="238"/>
      <c r="B93" s="238"/>
      <c r="C93" s="238"/>
      <c r="D93" s="238"/>
      <c r="E93" s="238"/>
      <c r="F93" s="238"/>
      <c r="G93" s="238"/>
      <c r="H93" s="238"/>
      <c r="I93" s="238"/>
      <c r="J93" s="238"/>
    </row>
    <row r="94" spans="1:10" ht="15.75">
      <c r="A94" s="238"/>
      <c r="B94" s="238"/>
      <c r="C94" s="238"/>
      <c r="D94" s="238"/>
      <c r="E94" s="238"/>
      <c r="F94" s="238"/>
      <c r="G94" s="238"/>
      <c r="H94" s="238"/>
      <c r="I94" s="238"/>
      <c r="J94" s="238"/>
    </row>
    <row r="95" ht="12.75"/>
    <row r="96" ht="12.75"/>
    <row r="97" ht="12.75"/>
    <row r="98" ht="12.75"/>
    <row r="99" ht="12.75"/>
    <row r="100" spans="1:10" ht="15.75">
      <c r="A100" s="238"/>
      <c r="B100" s="238"/>
      <c r="C100" s="238"/>
      <c r="D100" s="238"/>
      <c r="E100" s="238"/>
      <c r="F100" s="238"/>
      <c r="G100" s="238"/>
      <c r="H100" s="238"/>
      <c r="I100" s="238"/>
      <c r="J100" s="238"/>
    </row>
    <row r="101" ht="12.75"/>
    <row r="102" ht="12.75"/>
    <row r="103" ht="12.75"/>
    <row r="104" ht="12.75"/>
    <row r="105" ht="12.75"/>
    <row r="106" ht="12.75"/>
    <row r="107" ht="12.75"/>
    <row r="108" ht="12.75"/>
    <row r="109" ht="12.75"/>
    <row r="110" ht="15.75">
      <c r="A110" s="238"/>
    </row>
    <row r="111" ht="12.75"/>
    <row r="112" ht="51" customHeight="1"/>
    <row r="113" spans="1:9" ht="19.5" customHeight="1">
      <c r="A113" s="480"/>
      <c r="B113" s="480"/>
      <c r="C113" s="480"/>
      <c r="D113" s="480"/>
      <c r="E113" s="480"/>
      <c r="F113" s="480"/>
      <c r="G113" s="480"/>
      <c r="H113" s="480"/>
      <c r="I113" s="480"/>
    </row>
    <row r="114" spans="1:9" ht="18.75" customHeight="1">
      <c r="A114" s="480"/>
      <c r="B114" s="480"/>
      <c r="C114" s="480"/>
      <c r="D114" s="480"/>
      <c r="E114" s="480"/>
      <c r="F114" s="480"/>
      <c r="G114" s="480"/>
      <c r="H114" s="480"/>
      <c r="I114" s="480"/>
    </row>
    <row r="115" spans="1:10" ht="15">
      <c r="A115" s="214"/>
      <c r="B115" s="214"/>
      <c r="C115" s="214"/>
      <c r="D115" s="214"/>
      <c r="E115" s="214"/>
      <c r="F115" s="214"/>
      <c r="G115" s="214"/>
      <c r="H115" s="214"/>
      <c r="I115" s="214"/>
      <c r="J115" s="214"/>
    </row>
    <row r="116" spans="1:10" ht="15">
      <c r="A116" s="243"/>
      <c r="B116" s="243"/>
      <c r="C116" s="243"/>
      <c r="D116" s="243"/>
      <c r="E116" s="243"/>
      <c r="F116" s="214"/>
      <c r="G116" s="458"/>
      <c r="H116" s="458"/>
      <c r="I116" s="458"/>
      <c r="J116" s="214"/>
    </row>
    <row r="117" spans="1:10" ht="15">
      <c r="A117" s="214" t="s">
        <v>31</v>
      </c>
      <c r="B117" s="214"/>
      <c r="C117" s="214"/>
      <c r="D117" s="214"/>
      <c r="E117" s="214"/>
      <c r="F117" s="214"/>
      <c r="G117" s="214" t="s">
        <v>32</v>
      </c>
      <c r="H117" s="214"/>
      <c r="I117" s="214"/>
      <c r="J117" s="214"/>
    </row>
    <row r="118" spans="1:10" ht="7.5" customHeight="1">
      <c r="A118" s="214"/>
      <c r="B118" s="214"/>
      <c r="C118" s="214"/>
      <c r="D118" s="214"/>
      <c r="E118" s="214"/>
      <c r="F118" s="214"/>
      <c r="G118" s="214"/>
      <c r="H118" s="214"/>
      <c r="I118" s="214"/>
      <c r="J118" s="214"/>
    </row>
    <row r="119" spans="1:10" ht="15">
      <c r="A119" s="458"/>
      <c r="B119" s="458"/>
      <c r="C119" s="458"/>
      <c r="D119" s="458"/>
      <c r="E119" s="458"/>
      <c r="F119" s="214"/>
      <c r="G119" s="214"/>
      <c r="H119" s="214"/>
      <c r="I119" s="214"/>
      <c r="J119" s="214"/>
    </row>
    <row r="120" spans="1:10" ht="15">
      <c r="A120" s="214" t="s">
        <v>33</v>
      </c>
      <c r="B120" s="214"/>
      <c r="C120" s="214"/>
      <c r="D120" s="214"/>
      <c r="E120" s="214"/>
      <c r="F120" s="214"/>
      <c r="G120" s="214"/>
      <c r="H120" s="214"/>
      <c r="I120" s="214"/>
      <c r="J120" s="214"/>
    </row>
    <row r="121" spans="1:10" ht="7.5" customHeight="1">
      <c r="A121" s="214"/>
      <c r="B121" s="214"/>
      <c r="C121" s="214"/>
      <c r="D121" s="214"/>
      <c r="E121" s="214"/>
      <c r="F121" s="214"/>
      <c r="G121" s="214"/>
      <c r="H121" s="214"/>
      <c r="I121" s="214"/>
      <c r="J121" s="214"/>
    </row>
    <row r="122" spans="1:10" ht="15">
      <c r="A122" s="458"/>
      <c r="B122" s="458"/>
      <c r="C122" s="458"/>
      <c r="D122" s="458"/>
      <c r="E122" s="458"/>
      <c r="F122" s="214"/>
      <c r="G122" s="214"/>
      <c r="H122" s="214"/>
      <c r="I122" s="214"/>
      <c r="J122" s="214"/>
    </row>
    <row r="123" spans="1:10" ht="15">
      <c r="A123" s="214" t="s">
        <v>34</v>
      </c>
      <c r="B123" s="214"/>
      <c r="C123" s="214"/>
      <c r="D123" s="214"/>
      <c r="E123" s="214"/>
      <c r="F123" s="214"/>
      <c r="G123" s="214"/>
      <c r="H123" s="214"/>
      <c r="I123" s="214"/>
      <c r="J123" s="214"/>
    </row>
    <row r="125" ht="12.75"/>
    <row r="126" ht="12.75"/>
    <row r="127" ht="12.75"/>
    <row r="128" ht="12.75"/>
    <row r="129" ht="12.75"/>
    <row r="130" ht="15.75">
      <c r="A130" s="245" t="s">
        <v>35</v>
      </c>
    </row>
    <row r="131" ht="7.5" customHeight="1"/>
    <row r="132" spans="1:10" ht="30.75" customHeight="1">
      <c r="A132" s="246" t="s">
        <v>36</v>
      </c>
      <c r="B132" s="481" t="s">
        <v>37</v>
      </c>
      <c r="C132" s="481"/>
      <c r="D132" s="481"/>
      <c r="E132" s="481"/>
      <c r="F132" s="481"/>
      <c r="G132" s="481"/>
      <c r="H132" s="481"/>
      <c r="I132" s="238"/>
      <c r="J132" s="238"/>
    </row>
    <row r="133" spans="1:10" ht="29.25" customHeight="1">
      <c r="A133" s="246" t="s">
        <v>38</v>
      </c>
      <c r="B133" s="481" t="s">
        <v>101</v>
      </c>
      <c r="C133" s="481"/>
      <c r="D133" s="481"/>
      <c r="E133" s="481"/>
      <c r="F133" s="481"/>
      <c r="G133" s="481"/>
      <c r="H133" s="481"/>
      <c r="I133" s="238"/>
      <c r="J133" s="238"/>
    </row>
    <row r="134" spans="1:10" ht="15.75">
      <c r="A134" s="234" t="s">
        <v>39</v>
      </c>
      <c r="B134" s="481" t="s">
        <v>40</v>
      </c>
      <c r="C134" s="481"/>
      <c r="D134" s="481"/>
      <c r="E134" s="481"/>
      <c r="F134" s="481"/>
      <c r="G134" s="481"/>
      <c r="H134" s="481"/>
      <c r="I134" s="238"/>
      <c r="J134" s="238"/>
    </row>
    <row r="135" spans="1:8" ht="9.75" customHeight="1">
      <c r="A135" s="214"/>
      <c r="B135" s="214"/>
      <c r="C135" s="214"/>
      <c r="D135" s="214"/>
      <c r="E135" s="214"/>
      <c r="F135" s="214"/>
      <c r="G135" s="214"/>
      <c r="H135" s="214"/>
    </row>
    <row r="136" spans="1:3" ht="15.75">
      <c r="A136" s="219" t="s">
        <v>41</v>
      </c>
      <c r="C136" s="219" t="s">
        <v>102</v>
      </c>
    </row>
    <row r="137" spans="1:9" ht="108.75" customHeight="1">
      <c r="A137" s="219"/>
      <c r="B137" s="482" t="s">
        <v>2</v>
      </c>
      <c r="C137" s="482"/>
      <c r="D137" s="482"/>
      <c r="E137" s="482"/>
      <c r="F137" s="482"/>
      <c r="G137" s="482"/>
      <c r="H137" s="482"/>
      <c r="I137" s="482"/>
    </row>
    <row r="138" spans="1:3" ht="7.5" customHeight="1">
      <c r="A138" s="219"/>
      <c r="C138" s="219"/>
    </row>
    <row r="139" spans="1:3" ht="15.75">
      <c r="A139" s="369" t="s">
        <v>71</v>
      </c>
      <c r="C139" s="369" t="s">
        <v>42</v>
      </c>
    </row>
    <row r="140" ht="7.5" customHeight="1"/>
    <row r="141" spans="1:8" ht="15.75">
      <c r="A141" s="245" t="s">
        <v>1092</v>
      </c>
      <c r="B141" s="247" t="s">
        <v>43</v>
      </c>
      <c r="C141" s="217"/>
      <c r="D141" s="209"/>
      <c r="E141" s="209"/>
      <c r="F141" s="209"/>
      <c r="G141" s="209"/>
      <c r="H141" s="209"/>
    </row>
    <row r="142" spans="2:8" ht="15">
      <c r="B142" s="218"/>
      <c r="C142" s="370" t="s">
        <v>44</v>
      </c>
      <c r="D142" s="370"/>
      <c r="E142" s="370"/>
      <c r="F142" s="370"/>
      <c r="G142" s="370"/>
      <c r="H142" s="370"/>
    </row>
    <row r="143" spans="2:8" ht="30" customHeight="1">
      <c r="B143" s="218"/>
      <c r="C143" s="479" t="s">
        <v>45</v>
      </c>
      <c r="D143" s="479"/>
      <c r="E143" s="479"/>
      <c r="F143" s="479"/>
      <c r="G143" s="479"/>
      <c r="H143" s="479"/>
    </row>
    <row r="144" spans="2:8" ht="30" customHeight="1">
      <c r="B144" s="218"/>
      <c r="C144" s="479" t="s">
        <v>46</v>
      </c>
      <c r="D144" s="479"/>
      <c r="E144" s="479"/>
      <c r="F144" s="479"/>
      <c r="G144" s="479"/>
      <c r="H144" s="479"/>
    </row>
    <row r="145" spans="2:8" ht="30" customHeight="1">
      <c r="B145" s="218"/>
      <c r="C145" s="479" t="s">
        <v>103</v>
      </c>
      <c r="D145" s="479"/>
      <c r="E145" s="479"/>
      <c r="F145" s="479"/>
      <c r="G145" s="479"/>
      <c r="H145" s="479"/>
    </row>
    <row r="146" ht="7.5" customHeight="1"/>
    <row r="147" spans="1:2" ht="15.75">
      <c r="A147" s="245" t="s">
        <v>1100</v>
      </c>
      <c r="B147" s="245" t="s">
        <v>47</v>
      </c>
    </row>
    <row r="148" spans="1:7" ht="15">
      <c r="A148" s="214"/>
      <c r="B148" s="218"/>
      <c r="C148" s="217" t="s">
        <v>48</v>
      </c>
      <c r="D148" s="209"/>
      <c r="E148" s="218"/>
      <c r="F148" s="217" t="s">
        <v>49</v>
      </c>
      <c r="G148" s="214"/>
    </row>
    <row r="149" spans="1:7" ht="15">
      <c r="A149" s="214"/>
      <c r="B149" s="218"/>
      <c r="C149" s="217" t="s">
        <v>50</v>
      </c>
      <c r="D149" s="209"/>
      <c r="E149" s="218"/>
      <c r="F149" s="214" t="s">
        <v>51</v>
      </c>
      <c r="G149" s="214"/>
    </row>
    <row r="150" spans="1:7" ht="15">
      <c r="A150" s="214"/>
      <c r="B150" s="218"/>
      <c r="C150" s="217" t="s">
        <v>52</v>
      </c>
      <c r="D150" s="209"/>
      <c r="E150" s="218"/>
      <c r="F150" s="214" t="s">
        <v>53</v>
      </c>
      <c r="G150" s="214"/>
    </row>
    <row r="151" spans="1:9" ht="15">
      <c r="A151" s="214"/>
      <c r="B151" s="216"/>
      <c r="C151" s="217" t="s">
        <v>1087</v>
      </c>
      <c r="D151" s="209"/>
      <c r="E151" s="216"/>
      <c r="F151" s="214" t="s">
        <v>54</v>
      </c>
      <c r="G151" s="458"/>
      <c r="H151" s="458"/>
      <c r="I151" s="458"/>
    </row>
    <row r="152" spans="4:5" ht="10.5" customHeight="1">
      <c r="D152" s="209"/>
      <c r="E152" s="209"/>
    </row>
    <row r="153" spans="1:2" ht="15.75">
      <c r="A153" s="245" t="s">
        <v>55</v>
      </c>
      <c r="B153" s="245" t="s">
        <v>56</v>
      </c>
    </row>
    <row r="154" spans="2:3" ht="15">
      <c r="B154" s="218"/>
      <c r="C154" s="217" t="s">
        <v>57</v>
      </c>
    </row>
    <row r="155" spans="2:7" ht="15">
      <c r="B155" s="218"/>
      <c r="C155" s="217" t="s">
        <v>58</v>
      </c>
      <c r="F155" s="483"/>
      <c r="G155" s="483"/>
    </row>
    <row r="156" ht="8.25" customHeight="1"/>
    <row r="157" spans="1:2" ht="15.75">
      <c r="A157" s="245" t="s">
        <v>59</v>
      </c>
      <c r="B157" s="245" t="s">
        <v>60</v>
      </c>
    </row>
    <row r="158" spans="2:9" ht="15">
      <c r="B158" s="458"/>
      <c r="C158" s="458"/>
      <c r="D158" s="458"/>
      <c r="E158" s="458"/>
      <c r="F158" s="218"/>
      <c r="G158" s="217" t="s">
        <v>61</v>
      </c>
      <c r="H158" s="218"/>
      <c r="I158" s="217" t="s">
        <v>62</v>
      </c>
    </row>
    <row r="159" spans="2:9" ht="15">
      <c r="B159" s="458"/>
      <c r="C159" s="458"/>
      <c r="D159" s="458"/>
      <c r="E159" s="458"/>
      <c r="F159" s="218"/>
      <c r="G159" s="217" t="s">
        <v>61</v>
      </c>
      <c r="H159" s="218"/>
      <c r="I159" s="217" t="s">
        <v>62</v>
      </c>
    </row>
    <row r="160" spans="2:9" ht="15">
      <c r="B160" s="458"/>
      <c r="C160" s="458"/>
      <c r="D160" s="458"/>
      <c r="E160" s="458"/>
      <c r="F160" s="218"/>
      <c r="G160" s="217" t="s">
        <v>61</v>
      </c>
      <c r="H160" s="218"/>
      <c r="I160" s="217" t="s">
        <v>62</v>
      </c>
    </row>
    <row r="161" ht="7.5" customHeight="1"/>
    <row r="162" spans="1:2" ht="15.75">
      <c r="A162" s="245" t="s">
        <v>63</v>
      </c>
      <c r="B162" s="245" t="s">
        <v>64</v>
      </c>
    </row>
    <row r="163" spans="2:9" ht="15">
      <c r="B163" s="218"/>
      <c r="C163" s="217" t="s">
        <v>61</v>
      </c>
      <c r="D163" s="218"/>
      <c r="E163" s="217" t="s">
        <v>62</v>
      </c>
      <c r="F163" s="218"/>
      <c r="G163" s="217" t="s">
        <v>52</v>
      </c>
      <c r="H163" s="214"/>
      <c r="I163" s="214"/>
    </row>
    <row r="164" ht="12.75"/>
    <row r="165" spans="1:9" ht="138" customHeight="1">
      <c r="A165" s="248" t="s">
        <v>65</v>
      </c>
      <c r="B165" s="484" t="s">
        <v>1</v>
      </c>
      <c r="C165" s="485"/>
      <c r="D165" s="485"/>
      <c r="E165" s="485"/>
      <c r="F165" s="485"/>
      <c r="G165" s="485"/>
      <c r="H165" s="485"/>
      <c r="I165" s="485"/>
    </row>
    <row r="166" spans="1:9" ht="62.25" customHeight="1">
      <c r="A166" s="248" t="s">
        <v>66</v>
      </c>
      <c r="B166" s="484" t="s">
        <v>0</v>
      </c>
      <c r="C166" s="485"/>
      <c r="D166" s="485"/>
      <c r="E166" s="485"/>
      <c r="F166" s="485"/>
      <c r="G166" s="485"/>
      <c r="H166" s="485"/>
      <c r="I166" s="485"/>
    </row>
    <row r="167" spans="1:9" ht="94.5" customHeight="1">
      <c r="A167" s="248" t="s">
        <v>67</v>
      </c>
      <c r="B167" s="484" t="s">
        <v>355</v>
      </c>
      <c r="C167" s="485"/>
      <c r="D167" s="485"/>
      <c r="E167" s="485"/>
      <c r="F167" s="485"/>
      <c r="G167" s="485"/>
      <c r="H167" s="485"/>
      <c r="I167" s="485"/>
    </row>
    <row r="168" spans="1:9" ht="76.5" customHeight="1">
      <c r="A168" s="248" t="s">
        <v>68</v>
      </c>
      <c r="B168" s="484" t="s">
        <v>354</v>
      </c>
      <c r="C168" s="485"/>
      <c r="D168" s="485"/>
      <c r="E168" s="485"/>
      <c r="F168" s="485"/>
      <c r="G168" s="485"/>
      <c r="H168" s="485"/>
      <c r="I168" s="485"/>
    </row>
    <row r="169" spans="1:9" ht="63" customHeight="1">
      <c r="A169" s="248" t="s">
        <v>69</v>
      </c>
      <c r="B169" s="484" t="s">
        <v>353</v>
      </c>
      <c r="C169" s="485"/>
      <c r="D169" s="485"/>
      <c r="E169" s="485"/>
      <c r="F169" s="485"/>
      <c r="G169" s="485"/>
      <c r="H169" s="485"/>
      <c r="I169" s="485"/>
    </row>
    <row r="170" spans="1:9" ht="32.25" customHeight="1">
      <c r="A170" s="248" t="s">
        <v>70</v>
      </c>
      <c r="B170" s="484" t="s">
        <v>352</v>
      </c>
      <c r="C170" s="485"/>
      <c r="D170" s="485"/>
      <c r="E170" s="485"/>
      <c r="F170" s="485"/>
      <c r="G170" s="485"/>
      <c r="H170" s="485"/>
      <c r="I170" s="485"/>
    </row>
    <row r="171" ht="9" customHeight="1"/>
    <row r="172" spans="1:3" ht="15.75">
      <c r="A172" s="219" t="s">
        <v>78</v>
      </c>
      <c r="C172" s="219" t="s">
        <v>72</v>
      </c>
    </row>
    <row r="173" ht="7.5" customHeight="1"/>
    <row r="174" spans="2:9" ht="106.5" customHeight="1">
      <c r="B174" s="486" t="s">
        <v>351</v>
      </c>
      <c r="C174" s="486"/>
      <c r="D174" s="486"/>
      <c r="E174" s="486"/>
      <c r="F174" s="486"/>
      <c r="G174" s="486"/>
      <c r="H174" s="486"/>
      <c r="I174" s="486"/>
    </row>
    <row r="175" spans="1:9" ht="15">
      <c r="A175" s="216"/>
      <c r="B175" s="214" t="s">
        <v>73</v>
      </c>
      <c r="C175" s="214"/>
      <c r="D175" s="214"/>
      <c r="E175" s="458"/>
      <c r="F175" s="458"/>
      <c r="G175" s="458"/>
      <c r="H175" s="458"/>
      <c r="I175" s="458"/>
    </row>
    <row r="176" spans="1:9" ht="15">
      <c r="A176" s="216"/>
      <c r="B176" s="214" t="s">
        <v>74</v>
      </c>
      <c r="C176" s="214"/>
      <c r="D176" s="214"/>
      <c r="E176" s="458"/>
      <c r="F176" s="458"/>
      <c r="G176" s="458"/>
      <c r="H176" s="458"/>
      <c r="I176" s="458"/>
    </row>
    <row r="177" spans="1:9" ht="15">
      <c r="A177" s="216"/>
      <c r="B177" s="214" t="s">
        <v>75</v>
      </c>
      <c r="C177" s="214"/>
      <c r="D177" s="214"/>
      <c r="E177" s="458"/>
      <c r="F177" s="458"/>
      <c r="G177" s="458"/>
      <c r="H177" s="458"/>
      <c r="I177" s="458"/>
    </row>
    <row r="178" spans="1:9" ht="15">
      <c r="A178" s="216"/>
      <c r="B178" s="214" t="s">
        <v>76</v>
      </c>
      <c r="C178" s="214"/>
      <c r="D178" s="214"/>
      <c r="E178" s="458"/>
      <c r="F178" s="458"/>
      <c r="G178" s="458"/>
      <c r="H178" s="458"/>
      <c r="I178" s="458"/>
    </row>
    <row r="179" spans="1:9" ht="15">
      <c r="A179" s="216"/>
      <c r="B179" s="214" t="s">
        <v>77</v>
      </c>
      <c r="C179" s="214"/>
      <c r="D179" s="214"/>
      <c r="E179" s="458"/>
      <c r="F179" s="458"/>
      <c r="G179" s="458"/>
      <c r="H179" s="458"/>
      <c r="I179" s="458"/>
    </row>
    <row r="180" ht="16.5" customHeight="1"/>
    <row r="181" spans="1:3" ht="15.75">
      <c r="A181" s="219" t="s">
        <v>252</v>
      </c>
      <c r="C181" s="219" t="s">
        <v>79</v>
      </c>
    </row>
    <row r="183" spans="1:9" ht="33.75" customHeight="1">
      <c r="A183" s="248" t="s">
        <v>1092</v>
      </c>
      <c r="B183" s="487" t="s">
        <v>104</v>
      </c>
      <c r="C183" s="486"/>
      <c r="D183" s="486"/>
      <c r="E183" s="486"/>
      <c r="F183" s="486"/>
      <c r="G183" s="486"/>
      <c r="H183" s="486"/>
      <c r="I183" s="486"/>
    </row>
    <row r="184" spans="2:9" ht="7.5" customHeight="1">
      <c r="B184" s="214"/>
      <c r="C184" s="214"/>
      <c r="D184" s="214"/>
      <c r="E184" s="214"/>
      <c r="F184" s="214"/>
      <c r="G184" s="214"/>
      <c r="H184" s="214"/>
      <c r="I184" s="214"/>
    </row>
    <row r="185" spans="2:9" ht="15">
      <c r="B185" s="214" t="s">
        <v>80</v>
      </c>
      <c r="C185" s="214"/>
      <c r="D185" s="458"/>
      <c r="E185" s="458"/>
      <c r="F185" s="214"/>
      <c r="G185" s="214"/>
      <c r="H185" s="214"/>
      <c r="I185" s="214"/>
    </row>
    <row r="186" spans="2:9" ht="15">
      <c r="B186" s="214"/>
      <c r="C186" s="214"/>
      <c r="D186" s="214"/>
      <c r="E186" s="214"/>
      <c r="F186" s="214"/>
      <c r="G186" s="214"/>
      <c r="H186" s="214"/>
      <c r="I186" s="214"/>
    </row>
    <row r="187" spans="1:9" ht="15">
      <c r="A187" s="234" t="s">
        <v>36</v>
      </c>
      <c r="B187" s="214" t="s">
        <v>81</v>
      </c>
      <c r="C187" s="214"/>
      <c r="D187" s="214"/>
      <c r="E187" s="214"/>
      <c r="F187" s="214"/>
      <c r="G187" s="249"/>
      <c r="H187" s="371"/>
      <c r="I187" s="214" t="s">
        <v>82</v>
      </c>
    </row>
    <row r="188" spans="1:9" ht="15">
      <c r="A188" s="234"/>
      <c r="B188" s="488" t="s">
        <v>83</v>
      </c>
      <c r="C188" s="488"/>
      <c r="D188" s="488"/>
      <c r="E188" s="488"/>
      <c r="F188" s="488"/>
      <c r="G188" s="214"/>
      <c r="H188" s="214"/>
      <c r="I188" s="214"/>
    </row>
    <row r="189" spans="1:9" ht="15">
      <c r="A189" s="234"/>
      <c r="B189" s="214"/>
      <c r="C189" s="192"/>
      <c r="D189" s="214"/>
      <c r="E189" s="214"/>
      <c r="F189" s="214"/>
      <c r="G189" s="214"/>
      <c r="H189" s="214"/>
      <c r="I189" s="214"/>
    </row>
    <row r="190" spans="1:9" ht="15">
      <c r="A190" s="234" t="s">
        <v>38</v>
      </c>
      <c r="B190" s="214" t="s">
        <v>84</v>
      </c>
      <c r="C190" s="214"/>
      <c r="D190" s="214"/>
      <c r="E190" s="214"/>
      <c r="F190" s="214"/>
      <c r="G190" s="249"/>
      <c r="H190" s="371"/>
      <c r="I190" s="214" t="s">
        <v>82</v>
      </c>
    </row>
    <row r="191" spans="1:9" ht="15">
      <c r="A191" s="234"/>
      <c r="B191" s="488" t="s">
        <v>85</v>
      </c>
      <c r="C191" s="488"/>
      <c r="D191" s="488"/>
      <c r="E191" s="488"/>
      <c r="F191" s="488"/>
      <c r="G191" s="214"/>
      <c r="H191" s="214"/>
      <c r="I191" s="214"/>
    </row>
    <row r="192" spans="1:9" ht="15">
      <c r="A192" s="234"/>
      <c r="B192" s="214"/>
      <c r="C192" s="214"/>
      <c r="D192" s="214"/>
      <c r="E192" s="214"/>
      <c r="F192" s="214"/>
      <c r="G192" s="214"/>
      <c r="H192" s="214"/>
      <c r="I192" s="214"/>
    </row>
    <row r="193" spans="1:9" ht="63.75" customHeight="1">
      <c r="A193" s="246" t="s">
        <v>39</v>
      </c>
      <c r="B193" s="489" t="s">
        <v>237</v>
      </c>
      <c r="C193" s="489"/>
      <c r="D193" s="489"/>
      <c r="E193" s="489"/>
      <c r="F193" s="489"/>
      <c r="G193" s="489"/>
      <c r="H193" s="371"/>
      <c r="I193" s="214" t="s">
        <v>82</v>
      </c>
    </row>
    <row r="194" spans="1:9" ht="15">
      <c r="A194" s="214"/>
      <c r="B194" s="214"/>
      <c r="C194" s="214"/>
      <c r="D194" s="214"/>
      <c r="E194" s="214"/>
      <c r="F194" s="214"/>
      <c r="G194" s="214"/>
      <c r="H194" s="214"/>
      <c r="I194" s="214"/>
    </row>
    <row r="195" spans="1:9" ht="15">
      <c r="A195" s="234" t="s">
        <v>238</v>
      </c>
      <c r="B195" s="214" t="s">
        <v>239</v>
      </c>
      <c r="C195" s="214"/>
      <c r="D195" s="214"/>
      <c r="E195" s="214"/>
      <c r="F195" s="214"/>
      <c r="G195" s="249"/>
      <c r="H195" s="371"/>
      <c r="I195" s="214" t="s">
        <v>82</v>
      </c>
    </row>
    <row r="196" ht="12" customHeight="1"/>
    <row r="197" spans="1:9" ht="45" customHeight="1">
      <c r="A197" s="248" t="s">
        <v>1100</v>
      </c>
      <c r="B197" s="487" t="s">
        <v>350</v>
      </c>
      <c r="C197" s="486"/>
      <c r="D197" s="486"/>
      <c r="E197" s="486"/>
      <c r="F197" s="486"/>
      <c r="G197" s="486"/>
      <c r="H197" s="486"/>
      <c r="I197" s="486"/>
    </row>
    <row r="198" spans="1:8" ht="6.75" customHeight="1">
      <c r="A198" s="214"/>
      <c r="B198" s="214"/>
      <c r="C198" s="214"/>
      <c r="D198" s="214"/>
      <c r="E198" s="214"/>
      <c r="F198" s="214"/>
      <c r="G198" s="214"/>
      <c r="H198" s="214"/>
    </row>
    <row r="199" spans="1:9" ht="15">
      <c r="A199" s="234" t="s">
        <v>36</v>
      </c>
      <c r="B199" s="214" t="s">
        <v>240</v>
      </c>
      <c r="C199" s="214"/>
      <c r="D199" s="214"/>
      <c r="E199" s="214"/>
      <c r="F199" s="214"/>
      <c r="G199" s="249"/>
      <c r="H199" s="371"/>
      <c r="I199" s="215" t="s">
        <v>82</v>
      </c>
    </row>
    <row r="200" spans="1:8" ht="6" customHeight="1">
      <c r="A200" s="214"/>
      <c r="B200" s="214"/>
      <c r="C200" s="214"/>
      <c r="D200" s="214"/>
      <c r="E200" s="214"/>
      <c r="F200" s="214"/>
      <c r="G200" s="214"/>
      <c r="H200" s="214"/>
    </row>
    <row r="201" spans="1:9" ht="15">
      <c r="A201" s="234" t="s">
        <v>38</v>
      </c>
      <c r="B201" s="214" t="s">
        <v>241</v>
      </c>
      <c r="C201" s="214"/>
      <c r="D201" s="214"/>
      <c r="E201" s="214"/>
      <c r="F201" s="214"/>
      <c r="G201" s="249"/>
      <c r="H201" s="371"/>
      <c r="I201" s="215" t="s">
        <v>82</v>
      </c>
    </row>
    <row r="202" spans="1:8" ht="6" customHeight="1">
      <c r="A202" s="214"/>
      <c r="B202" s="214"/>
      <c r="C202" s="214"/>
      <c r="D202" s="214"/>
      <c r="E202" s="214"/>
      <c r="F202" s="214"/>
      <c r="G202" s="214"/>
      <c r="H202" s="214"/>
    </row>
    <row r="203" spans="1:9" ht="15">
      <c r="A203" s="234" t="s">
        <v>39</v>
      </c>
      <c r="B203" s="214" t="s">
        <v>242</v>
      </c>
      <c r="C203" s="214"/>
      <c r="D203" s="214"/>
      <c r="E203" s="214"/>
      <c r="F203" s="214"/>
      <c r="G203" s="249"/>
      <c r="H203" s="371"/>
      <c r="I203" s="215" t="s">
        <v>82</v>
      </c>
    </row>
    <row r="204" spans="1:8" ht="6" customHeight="1">
      <c r="A204" s="214"/>
      <c r="B204" s="214"/>
      <c r="C204" s="214"/>
      <c r="D204" s="214"/>
      <c r="E204" s="214"/>
      <c r="F204" s="214"/>
      <c r="G204" s="214"/>
      <c r="H204" s="214"/>
    </row>
    <row r="205" spans="1:9" ht="15">
      <c r="A205" s="234" t="s">
        <v>238</v>
      </c>
      <c r="B205" s="214" t="s">
        <v>243</v>
      </c>
      <c r="C205" s="214"/>
      <c r="D205" s="214"/>
      <c r="E205" s="214"/>
      <c r="F205" s="214"/>
      <c r="G205" s="249"/>
      <c r="H205" s="371"/>
      <c r="I205" s="215" t="s">
        <v>82</v>
      </c>
    </row>
    <row r="206" spans="1:8" ht="6" customHeight="1">
      <c r="A206" s="214"/>
      <c r="B206" s="214"/>
      <c r="C206" s="214"/>
      <c r="D206" s="214"/>
      <c r="E206" s="214"/>
      <c r="F206" s="214"/>
      <c r="G206" s="214"/>
      <c r="H206" s="214"/>
    </row>
    <row r="207" spans="1:8" ht="49.5" customHeight="1">
      <c r="A207" s="246" t="s">
        <v>244</v>
      </c>
      <c r="B207" s="485" t="s">
        <v>245</v>
      </c>
      <c r="C207" s="485"/>
      <c r="D207" s="485"/>
      <c r="E207" s="485"/>
      <c r="F207" s="485"/>
      <c r="G207" s="485"/>
      <c r="H207" s="485"/>
    </row>
    <row r="208" spans="1:8" ht="6.75" customHeight="1">
      <c r="A208" s="214"/>
      <c r="B208" s="214"/>
      <c r="C208" s="214"/>
      <c r="D208" s="214"/>
      <c r="E208" s="214"/>
      <c r="F208" s="214"/>
      <c r="G208" s="214"/>
      <c r="H208" s="214"/>
    </row>
    <row r="209" spans="1:8" ht="63" customHeight="1">
      <c r="A209" s="246" t="s">
        <v>246</v>
      </c>
      <c r="B209" s="489" t="s">
        <v>689</v>
      </c>
      <c r="C209" s="489"/>
      <c r="D209" s="489"/>
      <c r="E209" s="489"/>
      <c r="F209" s="489"/>
      <c r="G209" s="489"/>
      <c r="H209" s="489"/>
    </row>
    <row r="211" spans="1:9" ht="61.5" customHeight="1">
      <c r="A211" s="248" t="s">
        <v>55</v>
      </c>
      <c r="B211" s="487" t="s">
        <v>349</v>
      </c>
      <c r="C211" s="486"/>
      <c r="D211" s="486"/>
      <c r="E211" s="486"/>
      <c r="F211" s="486"/>
      <c r="G211" s="486"/>
      <c r="H211" s="486"/>
      <c r="I211" s="486"/>
    </row>
    <row r="213" spans="1:9" ht="35.25" customHeight="1">
      <c r="A213" s="248" t="s">
        <v>59</v>
      </c>
      <c r="B213" s="487" t="s">
        <v>348</v>
      </c>
      <c r="C213" s="486"/>
      <c r="D213" s="486"/>
      <c r="E213" s="486"/>
      <c r="F213" s="486"/>
      <c r="G213" s="486"/>
      <c r="H213" s="486"/>
      <c r="I213" s="486"/>
    </row>
    <row r="215" spans="1:9" ht="33" customHeight="1">
      <c r="A215" s="248" t="s">
        <v>63</v>
      </c>
      <c r="B215" s="487" t="s">
        <v>682</v>
      </c>
      <c r="C215" s="486"/>
      <c r="D215" s="486"/>
      <c r="E215" s="486"/>
      <c r="F215" s="486"/>
      <c r="G215" s="486"/>
      <c r="H215" s="486"/>
      <c r="I215" s="486"/>
    </row>
    <row r="216" ht="9" customHeight="1"/>
    <row r="217" spans="2:8" ht="46.5" customHeight="1">
      <c r="B217" s="218"/>
      <c r="C217" s="490" t="s">
        <v>247</v>
      </c>
      <c r="D217" s="490"/>
      <c r="E217" s="490"/>
      <c r="F217" s="490"/>
      <c r="G217" s="490"/>
      <c r="H217" s="490"/>
    </row>
    <row r="218" spans="2:8" ht="46.5" customHeight="1">
      <c r="B218" s="218"/>
      <c r="C218" s="490" t="s">
        <v>248</v>
      </c>
      <c r="D218" s="490"/>
      <c r="E218" s="490"/>
      <c r="F218" s="490"/>
      <c r="G218" s="490"/>
      <c r="H218" s="490"/>
    </row>
    <row r="219" spans="2:8" ht="45" customHeight="1">
      <c r="B219" s="218"/>
      <c r="C219" s="490" t="s">
        <v>249</v>
      </c>
      <c r="D219" s="490"/>
      <c r="E219" s="490"/>
      <c r="F219" s="490"/>
      <c r="G219" s="490"/>
      <c r="H219" s="490"/>
    </row>
    <row r="220" spans="2:8" ht="32.25" customHeight="1">
      <c r="B220" s="218"/>
      <c r="C220" s="490" t="s">
        <v>250</v>
      </c>
      <c r="D220" s="490"/>
      <c r="E220" s="490"/>
      <c r="F220" s="490"/>
      <c r="G220" s="490"/>
      <c r="H220" s="490"/>
    </row>
    <row r="221" spans="2:8" ht="15">
      <c r="B221" s="218"/>
      <c r="C221" s="490" t="s">
        <v>251</v>
      </c>
      <c r="D221" s="490"/>
      <c r="E221" s="490"/>
      <c r="F221" s="490"/>
      <c r="G221" s="490"/>
      <c r="H221" s="490"/>
    </row>
    <row r="222" ht="12.75"/>
    <row r="223" spans="1:9" ht="50.25" customHeight="1">
      <c r="A223" s="248" t="s">
        <v>65</v>
      </c>
      <c r="B223" s="484" t="s">
        <v>347</v>
      </c>
      <c r="C223" s="485"/>
      <c r="D223" s="485"/>
      <c r="E223" s="485"/>
      <c r="F223" s="485"/>
      <c r="G223" s="485"/>
      <c r="H223" s="485"/>
      <c r="I223" s="485"/>
    </row>
    <row r="224" spans="1:3" ht="22.5" customHeight="1">
      <c r="A224" s="219" t="s">
        <v>311</v>
      </c>
      <c r="C224" s="219" t="s">
        <v>253</v>
      </c>
    </row>
    <row r="226" spans="1:2" ht="15.75">
      <c r="A226" s="245" t="s">
        <v>1092</v>
      </c>
      <c r="B226" s="245" t="s">
        <v>254</v>
      </c>
    </row>
    <row r="227" spans="2:6" ht="15">
      <c r="B227" s="218"/>
      <c r="C227" s="217" t="s">
        <v>1101</v>
      </c>
      <c r="D227" s="214"/>
      <c r="E227" s="214"/>
      <c r="F227" s="214"/>
    </row>
    <row r="228" spans="2:6" ht="15">
      <c r="B228" s="218"/>
      <c r="C228" s="217" t="s">
        <v>255</v>
      </c>
      <c r="D228" s="214"/>
      <c r="E228" s="214"/>
      <c r="F228" s="214"/>
    </row>
    <row r="229" spans="2:6" ht="15">
      <c r="B229" s="218"/>
      <c r="C229" s="217" t="s">
        <v>256</v>
      </c>
      <c r="D229" s="214"/>
      <c r="E229" s="214"/>
      <c r="F229" s="214"/>
    </row>
    <row r="230" spans="2:6" ht="15">
      <c r="B230" s="218"/>
      <c r="C230" s="214" t="s">
        <v>257</v>
      </c>
      <c r="D230" s="214"/>
      <c r="E230" s="214"/>
      <c r="F230" s="214"/>
    </row>
    <row r="231" spans="2:6" ht="15">
      <c r="B231" s="218"/>
      <c r="C231" s="214" t="s">
        <v>258</v>
      </c>
      <c r="D231" s="214"/>
      <c r="E231" s="214"/>
      <c r="F231" s="214"/>
    </row>
    <row r="232" ht="12.75"/>
    <row r="233" spans="1:2" ht="15.75">
      <c r="A233" s="245" t="s">
        <v>1100</v>
      </c>
      <c r="B233" s="245" t="s">
        <v>259</v>
      </c>
    </row>
    <row r="235" spans="2:9" ht="75.75" customHeight="1">
      <c r="B235" s="218"/>
      <c r="C235" s="489" t="s">
        <v>346</v>
      </c>
      <c r="D235" s="489"/>
      <c r="E235" s="489"/>
      <c r="F235" s="489"/>
      <c r="G235" s="489"/>
      <c r="H235" s="489"/>
      <c r="I235" s="489"/>
    </row>
    <row r="236" spans="1:10" ht="15.75">
      <c r="A236" s="238"/>
      <c r="B236" s="238"/>
      <c r="C236" s="214"/>
      <c r="D236" s="214"/>
      <c r="E236" s="214"/>
      <c r="F236" s="214"/>
      <c r="G236" s="214"/>
      <c r="H236" s="214"/>
      <c r="I236" s="214"/>
      <c r="J236" s="238"/>
    </row>
    <row r="237" spans="1:10" ht="15.75">
      <c r="A237" s="238"/>
      <c r="B237" s="238"/>
      <c r="C237" s="214" t="s">
        <v>260</v>
      </c>
      <c r="D237" s="214"/>
      <c r="E237" s="214"/>
      <c r="F237" s="365"/>
      <c r="G237" s="214"/>
      <c r="H237" s="214"/>
      <c r="I237" s="214"/>
      <c r="J237" s="238"/>
    </row>
    <row r="238" spans="1:10" ht="15.75">
      <c r="A238" s="238"/>
      <c r="B238" s="238"/>
      <c r="C238" s="214" t="s">
        <v>261</v>
      </c>
      <c r="D238" s="214"/>
      <c r="E238" s="214"/>
      <c r="F238" s="365"/>
      <c r="G238" s="214"/>
      <c r="H238" s="214"/>
      <c r="I238" s="214"/>
      <c r="J238" s="238"/>
    </row>
    <row r="239" spans="1:10" ht="15.75">
      <c r="A239" s="238"/>
      <c r="B239" s="238"/>
      <c r="C239" s="214" t="s">
        <v>262</v>
      </c>
      <c r="D239" s="214"/>
      <c r="E239" s="214"/>
      <c r="F239" s="365"/>
      <c r="G239" s="214"/>
      <c r="H239" s="214"/>
      <c r="I239" s="214"/>
      <c r="J239" s="238"/>
    </row>
    <row r="240" spans="1:10" ht="15.75">
      <c r="A240" s="238"/>
      <c r="B240" s="238"/>
      <c r="C240" s="214" t="s">
        <v>263</v>
      </c>
      <c r="D240" s="214"/>
      <c r="E240" s="214"/>
      <c r="F240" s="365"/>
      <c r="G240" s="214"/>
      <c r="H240" s="214"/>
      <c r="I240" s="214"/>
      <c r="J240" s="238"/>
    </row>
    <row r="241" spans="1:10" ht="15.75">
      <c r="A241" s="238"/>
      <c r="B241" s="238"/>
      <c r="C241" s="214" t="s">
        <v>264</v>
      </c>
      <c r="D241" s="214"/>
      <c r="E241" s="214"/>
      <c r="F241" s="365"/>
      <c r="G241" s="214"/>
      <c r="H241" s="214"/>
      <c r="I241" s="214"/>
      <c r="J241" s="238"/>
    </row>
    <row r="242" spans="1:10" ht="15.75">
      <c r="A242" s="238"/>
      <c r="B242" s="238"/>
      <c r="C242" s="214" t="s">
        <v>265</v>
      </c>
      <c r="D242" s="214"/>
      <c r="E242" s="214"/>
      <c r="F242" s="214"/>
      <c r="G242" s="214"/>
      <c r="H242" s="214"/>
      <c r="I242" s="214"/>
      <c r="J242" s="238"/>
    </row>
    <row r="243" spans="1:10" ht="15.75">
      <c r="A243" s="238"/>
      <c r="B243" s="238"/>
      <c r="C243" s="458"/>
      <c r="D243" s="458"/>
      <c r="E243" s="458"/>
      <c r="F243" s="458"/>
      <c r="G243" s="458"/>
      <c r="H243" s="458"/>
      <c r="I243" s="214"/>
      <c r="J243" s="238"/>
    </row>
    <row r="244" spans="1:10" ht="15.75">
      <c r="A244" s="238"/>
      <c r="B244" s="238"/>
      <c r="C244" s="459"/>
      <c r="D244" s="459"/>
      <c r="E244" s="459"/>
      <c r="F244" s="459"/>
      <c r="G244" s="459"/>
      <c r="H244" s="459"/>
      <c r="I244" s="214"/>
      <c r="J244" s="238"/>
    </row>
    <row r="245" spans="1:10" ht="15.75">
      <c r="A245" s="238"/>
      <c r="B245" s="238"/>
      <c r="C245" s="238"/>
      <c r="D245" s="238"/>
      <c r="E245" s="238"/>
      <c r="F245" s="238"/>
      <c r="G245" s="238"/>
      <c r="H245" s="238"/>
      <c r="I245" s="238"/>
      <c r="J245" s="238"/>
    </row>
    <row r="246" spans="1:10" ht="10.5" customHeight="1">
      <c r="A246" s="238"/>
      <c r="B246" s="238"/>
      <c r="C246" s="238"/>
      <c r="D246" s="238"/>
      <c r="E246" s="238"/>
      <c r="F246" s="238"/>
      <c r="G246" s="238"/>
      <c r="H246" s="238"/>
      <c r="I246" s="238"/>
      <c r="J246" s="238"/>
    </row>
    <row r="247" spans="1:10" ht="15.75">
      <c r="A247" s="245" t="s">
        <v>55</v>
      </c>
      <c r="B247" s="245" t="s">
        <v>266</v>
      </c>
      <c r="C247" s="238"/>
      <c r="D247" s="238"/>
      <c r="E247" s="238"/>
      <c r="F247" s="238"/>
      <c r="G247" s="238"/>
      <c r="H247" s="238"/>
      <c r="I247" s="238"/>
      <c r="J247" s="238"/>
    </row>
    <row r="248" spans="1:10" ht="15.75">
      <c r="A248" s="238"/>
      <c r="B248" s="238"/>
      <c r="C248" s="238"/>
      <c r="D248" s="238"/>
      <c r="E248" s="238"/>
      <c r="F248" s="238"/>
      <c r="G248" s="238"/>
      <c r="H248" s="238"/>
      <c r="I248" s="250" t="s">
        <v>105</v>
      </c>
      <c r="J248" s="238"/>
    </row>
    <row r="249" spans="1:10" ht="15.75">
      <c r="A249" s="251" t="s">
        <v>36</v>
      </c>
      <c r="B249" s="214" t="s">
        <v>1094</v>
      </c>
      <c r="C249" s="214"/>
      <c r="D249" s="214"/>
      <c r="E249" s="491">
        <f>E43</f>
        <v>0</v>
      </c>
      <c r="F249" s="491"/>
      <c r="G249" s="491"/>
      <c r="H249" s="491"/>
      <c r="I249" s="491"/>
      <c r="J249" s="238"/>
    </row>
    <row r="250" spans="1:10" ht="15.75">
      <c r="A250" s="238"/>
      <c r="B250" s="217" t="s">
        <v>1095</v>
      </c>
      <c r="C250" s="217"/>
      <c r="D250" s="217"/>
      <c r="E250" s="491">
        <f>E44</f>
        <v>0</v>
      </c>
      <c r="F250" s="491"/>
      <c r="G250" s="491"/>
      <c r="H250" s="491"/>
      <c r="I250" s="491"/>
      <c r="J250" s="238"/>
    </row>
    <row r="251" spans="2:9" ht="15">
      <c r="B251" s="217" t="s">
        <v>1096</v>
      </c>
      <c r="C251" s="217"/>
      <c r="D251" s="217"/>
      <c r="E251" s="492">
        <f>E45</f>
        <v>0</v>
      </c>
      <c r="F251" s="492"/>
      <c r="G251" s="492"/>
      <c r="H251" s="492"/>
      <c r="I251" s="492"/>
    </row>
    <row r="252" spans="2:9" ht="15">
      <c r="B252" s="217" t="s">
        <v>1097</v>
      </c>
      <c r="C252" s="217"/>
      <c r="D252" s="217"/>
      <c r="E252" s="492">
        <f>E46</f>
        <v>0</v>
      </c>
      <c r="F252" s="492"/>
      <c r="G252" s="492"/>
      <c r="H252" s="492"/>
      <c r="I252" s="492"/>
    </row>
    <row r="253" spans="2:9" ht="15">
      <c r="B253" s="217" t="s">
        <v>1099</v>
      </c>
      <c r="C253" s="209"/>
      <c r="D253" s="221"/>
      <c r="E253" s="492">
        <f>E48</f>
        <v>0</v>
      </c>
      <c r="F253" s="492"/>
      <c r="G253" s="492"/>
      <c r="H253" s="492"/>
      <c r="I253" s="492"/>
    </row>
    <row r="254" spans="2:9" ht="28.5" customHeight="1">
      <c r="B254" s="214" t="s">
        <v>267</v>
      </c>
      <c r="C254" s="214"/>
      <c r="D254" s="214"/>
      <c r="E254" s="493">
        <f>E47</f>
        <v>0</v>
      </c>
      <c r="F254" s="493"/>
      <c r="G254" s="493"/>
      <c r="H254" s="493"/>
      <c r="I254" s="493"/>
    </row>
    <row r="255" spans="2:8" ht="12.75">
      <c r="B255" s="252"/>
      <c r="C255" s="252"/>
      <c r="D255" s="252"/>
      <c r="E255" s="252"/>
      <c r="F255" s="252"/>
      <c r="G255" s="252"/>
      <c r="H255" s="252"/>
    </row>
    <row r="256" spans="2:8" ht="15.75">
      <c r="B256" s="253"/>
      <c r="C256" s="254" t="s">
        <v>268</v>
      </c>
      <c r="D256" s="252"/>
      <c r="E256" s="252"/>
      <c r="F256" s="252"/>
      <c r="G256" s="252"/>
      <c r="H256" s="252"/>
    </row>
    <row r="257" spans="2:8" ht="6.75" customHeight="1">
      <c r="B257" s="252"/>
      <c r="C257" s="252"/>
      <c r="D257" s="252"/>
      <c r="E257" s="252"/>
      <c r="F257" s="252"/>
      <c r="G257" s="252"/>
      <c r="H257" s="252"/>
    </row>
    <row r="258" spans="2:8" ht="15.75">
      <c r="B258" s="253"/>
      <c r="C258" s="254" t="s">
        <v>683</v>
      </c>
      <c r="D258" s="252"/>
      <c r="E258" s="252"/>
      <c r="F258" s="252"/>
      <c r="G258" s="252"/>
      <c r="H258" s="252"/>
    </row>
    <row r="259" spans="2:8" ht="6.75" customHeight="1">
      <c r="B259" s="252"/>
      <c r="C259" s="252"/>
      <c r="D259" s="252"/>
      <c r="E259" s="252"/>
      <c r="F259" s="252"/>
      <c r="G259" s="252"/>
      <c r="H259" s="252"/>
    </row>
    <row r="260" spans="2:8" ht="15.75">
      <c r="B260" s="253"/>
      <c r="C260" s="254" t="s">
        <v>684</v>
      </c>
      <c r="D260" s="252"/>
      <c r="E260" s="252"/>
      <c r="F260" s="252"/>
      <c r="G260" s="252"/>
      <c r="H260" s="252"/>
    </row>
    <row r="261" spans="2:8" ht="12.75">
      <c r="B261" s="252"/>
      <c r="C261" s="252"/>
      <c r="D261" s="252" t="s">
        <v>269</v>
      </c>
      <c r="E261" s="252"/>
      <c r="F261" s="252"/>
      <c r="G261" s="252"/>
      <c r="H261" s="252"/>
    </row>
    <row r="262" spans="2:10" ht="15.75">
      <c r="B262" s="252"/>
      <c r="C262" s="253"/>
      <c r="D262" s="494" t="s">
        <v>270</v>
      </c>
      <c r="E262" s="494"/>
      <c r="F262" s="494"/>
      <c r="G262" s="494"/>
      <c r="H262" s="494"/>
      <c r="I262"/>
      <c r="J262" s="245"/>
    </row>
    <row r="263" spans="2:10" ht="15.75">
      <c r="B263" s="252"/>
      <c r="C263" s="253"/>
      <c r="D263" s="494" t="s">
        <v>271</v>
      </c>
      <c r="E263" s="494"/>
      <c r="F263" s="494"/>
      <c r="G263" s="494"/>
      <c r="H263" s="494"/>
      <c r="I263"/>
      <c r="J263" s="245"/>
    </row>
    <row r="264" spans="2:10" ht="15.75">
      <c r="B264" s="252"/>
      <c r="C264" s="253"/>
      <c r="D264" s="494" t="s">
        <v>272</v>
      </c>
      <c r="E264" s="494"/>
      <c r="F264" s="494"/>
      <c r="G264" s="494"/>
      <c r="H264" s="494"/>
      <c r="I264"/>
      <c r="J264" s="245"/>
    </row>
    <row r="265" spans="2:10" ht="15.75">
      <c r="B265" s="252"/>
      <c r="C265" s="253"/>
      <c r="D265" s="494" t="s">
        <v>273</v>
      </c>
      <c r="E265" s="494"/>
      <c r="F265" s="494"/>
      <c r="G265" s="494"/>
      <c r="H265" s="494"/>
      <c r="I265"/>
      <c r="J265" s="245"/>
    </row>
    <row r="266" spans="2:10" ht="15.75">
      <c r="B266" s="252"/>
      <c r="C266" s="253"/>
      <c r="D266" s="494" t="s">
        <v>274</v>
      </c>
      <c r="E266" s="494"/>
      <c r="F266" s="494"/>
      <c r="G266" s="494"/>
      <c r="H266" s="494"/>
      <c r="I266"/>
      <c r="J266" s="245"/>
    </row>
    <row r="267" spans="2:8" ht="12.75">
      <c r="B267" s="252"/>
      <c r="C267" s="252"/>
      <c r="D267" s="252"/>
      <c r="E267" s="252"/>
      <c r="F267" s="252"/>
      <c r="G267" s="252"/>
      <c r="H267" s="252"/>
    </row>
    <row r="268" spans="2:9" ht="73.5" customHeight="1">
      <c r="B268" s="481" t="s">
        <v>345</v>
      </c>
      <c r="C268" s="481"/>
      <c r="D268" s="481"/>
      <c r="E268" s="481"/>
      <c r="F268" s="481"/>
      <c r="G268" s="481"/>
      <c r="H268" s="481"/>
      <c r="I268" s="481"/>
    </row>
    <row r="269" ht="9" customHeight="1"/>
    <row r="270" spans="1:9" ht="15.75">
      <c r="A270" s="251" t="s">
        <v>38</v>
      </c>
      <c r="B270" s="238" t="s">
        <v>275</v>
      </c>
      <c r="C270" s="238"/>
      <c r="D270" s="495"/>
      <c r="E270" s="495"/>
      <c r="F270" s="495"/>
      <c r="G270" s="495"/>
      <c r="H270" s="495"/>
      <c r="I270" s="495"/>
    </row>
    <row r="272" spans="1:10" ht="15.75">
      <c r="A272" s="251" t="s">
        <v>39</v>
      </c>
      <c r="B272" s="238" t="s">
        <v>920</v>
      </c>
      <c r="C272" s="255"/>
      <c r="D272" s="238" t="s">
        <v>276</v>
      </c>
      <c r="E272" s="255"/>
      <c r="F272" s="238" t="s">
        <v>277</v>
      </c>
      <c r="G272" s="238"/>
      <c r="H272" s="238"/>
      <c r="I272" s="238"/>
      <c r="J272" s="238"/>
    </row>
    <row r="273" ht="7.5" customHeight="1"/>
    <row r="274" spans="1:10" ht="15.75">
      <c r="A274" s="251" t="s">
        <v>238</v>
      </c>
      <c r="B274" s="238" t="s">
        <v>278</v>
      </c>
      <c r="C274" s="238"/>
      <c r="D274" s="238"/>
      <c r="E274" s="244"/>
      <c r="F274" s="214" t="s">
        <v>279</v>
      </c>
      <c r="G274" s="244"/>
      <c r="H274" s="214" t="s">
        <v>280</v>
      </c>
      <c r="I274" s="238"/>
      <c r="J274" s="238"/>
    </row>
    <row r="275" ht="7.5" customHeight="1"/>
    <row r="276" spans="1:2" ht="15.75">
      <c r="A276" s="251" t="s">
        <v>244</v>
      </c>
      <c r="B276" s="238" t="s">
        <v>281</v>
      </c>
    </row>
    <row r="277" spans="1:10" ht="15.75">
      <c r="A277" s="238"/>
      <c r="B277" s="238" t="s">
        <v>282</v>
      </c>
      <c r="C277" s="238"/>
      <c r="D277" s="253"/>
      <c r="E277" s="238" t="s">
        <v>283</v>
      </c>
      <c r="F277" s="238"/>
      <c r="G277" s="238"/>
      <c r="H277" s="238"/>
      <c r="I277" s="238"/>
      <c r="J277" s="238"/>
    </row>
    <row r="278" spans="4:5" ht="15.75">
      <c r="D278" s="253"/>
      <c r="E278" s="238" t="s">
        <v>284</v>
      </c>
    </row>
    <row r="279" spans="4:7" ht="15.75">
      <c r="D279" s="253"/>
      <c r="E279" s="238" t="s">
        <v>54</v>
      </c>
      <c r="F279" s="483"/>
      <c r="G279" s="483"/>
    </row>
    <row r="280" spans="3:6" ht="12.75">
      <c r="C280" s="256" t="s">
        <v>285</v>
      </c>
      <c r="F280" s="256" t="s">
        <v>286</v>
      </c>
    </row>
    <row r="281" spans="1:10" ht="15.75">
      <c r="A281" s="238"/>
      <c r="B281" s="238" t="s">
        <v>287</v>
      </c>
      <c r="C281" s="257"/>
      <c r="D281" s="496" t="s">
        <v>288</v>
      </c>
      <c r="E281" s="496"/>
      <c r="F281" s="257"/>
      <c r="G281" s="238" t="s">
        <v>289</v>
      </c>
      <c r="H281" s="238"/>
      <c r="I281" s="238"/>
      <c r="J281" s="238"/>
    </row>
    <row r="282" spans="1:10" ht="15.75">
      <c r="A282" s="238"/>
      <c r="B282" s="238"/>
      <c r="C282" s="257"/>
      <c r="D282" s="496" t="s">
        <v>290</v>
      </c>
      <c r="E282" s="496"/>
      <c r="F282" s="257"/>
      <c r="G282" s="238" t="s">
        <v>289</v>
      </c>
      <c r="H282" s="238"/>
      <c r="I282" s="238"/>
      <c r="J282" s="238"/>
    </row>
    <row r="283" spans="1:10" ht="15.75">
      <c r="A283" s="238"/>
      <c r="B283" s="238"/>
      <c r="C283" s="257"/>
      <c r="D283" s="496" t="s">
        <v>291</v>
      </c>
      <c r="E283" s="496"/>
      <c r="F283" s="257"/>
      <c r="G283" s="238" t="s">
        <v>289</v>
      </c>
      <c r="H283" s="238"/>
      <c r="I283" s="238"/>
      <c r="J283" s="238"/>
    </row>
    <row r="284" spans="1:10" ht="15.75">
      <c r="A284" s="238"/>
      <c r="B284" s="238"/>
      <c r="C284" s="257"/>
      <c r="D284" s="496" t="s">
        <v>292</v>
      </c>
      <c r="E284" s="496"/>
      <c r="F284" s="257"/>
      <c r="G284" s="238" t="s">
        <v>289</v>
      </c>
      <c r="H284" s="238"/>
      <c r="I284" s="238"/>
      <c r="J284" s="238"/>
    </row>
    <row r="285" spans="1:10" ht="15.75">
      <c r="A285" s="238"/>
      <c r="B285" s="238"/>
      <c r="C285" s="257"/>
      <c r="D285" s="496" t="s">
        <v>293</v>
      </c>
      <c r="E285" s="496"/>
      <c r="F285" s="257"/>
      <c r="G285" s="238" t="s">
        <v>289</v>
      </c>
      <c r="H285" s="238"/>
      <c r="I285" s="238"/>
      <c r="J285" s="238"/>
    </row>
    <row r="286" spans="2:7" ht="15.75">
      <c r="B286" s="250" t="s">
        <v>294</v>
      </c>
      <c r="C286" s="241"/>
      <c r="D286" s="497"/>
      <c r="E286" s="497"/>
      <c r="F286" s="241"/>
      <c r="G286" s="238" t="s">
        <v>289</v>
      </c>
    </row>
    <row r="287" spans="3:8" ht="15.75">
      <c r="C287" s="259">
        <f>SUM(C281:C285)</f>
        <v>0</v>
      </c>
      <c r="E287" s="259">
        <f>G53</f>
        <v>0</v>
      </c>
      <c r="F287" s="260" t="s">
        <v>295</v>
      </c>
      <c r="G287" s="261"/>
      <c r="H287" s="261"/>
    </row>
    <row r="288" ht="22.5" customHeight="1"/>
    <row r="290" spans="1:10" ht="15.75">
      <c r="A290" s="238"/>
      <c r="B290" s="262"/>
      <c r="C290" s="238" t="s">
        <v>106</v>
      </c>
      <c r="D290" s="238"/>
      <c r="E290" s="238"/>
      <c r="F290" s="238"/>
      <c r="G290" s="238"/>
      <c r="H290" s="238"/>
      <c r="I290" s="238"/>
      <c r="J290" s="238"/>
    </row>
    <row r="292" spans="2:7" ht="15.75">
      <c r="B292" s="262"/>
      <c r="C292" s="498" t="s">
        <v>107</v>
      </c>
      <c r="D292" s="498"/>
      <c r="E292" s="498"/>
      <c r="F292" s="498"/>
      <c r="G292" s="498"/>
    </row>
    <row r="293" spans="3:7" ht="15.75" customHeight="1">
      <c r="C293" s="498"/>
      <c r="D293" s="498"/>
      <c r="E293" s="498"/>
      <c r="F293" s="498"/>
      <c r="G293" s="498"/>
    </row>
    <row r="295" spans="2:3" ht="15.75">
      <c r="B295" s="262"/>
      <c r="C295" s="238" t="s">
        <v>108</v>
      </c>
    </row>
    <row r="297" spans="2:3" ht="15.75">
      <c r="B297" s="262"/>
      <c r="C297" s="238" t="s">
        <v>296</v>
      </c>
    </row>
    <row r="299" spans="2:3" ht="15.75">
      <c r="B299" s="262"/>
      <c r="C299" s="238" t="s">
        <v>297</v>
      </c>
    </row>
    <row r="301" spans="2:3" ht="15.75">
      <c r="B301" s="262"/>
      <c r="C301" s="238" t="s">
        <v>298</v>
      </c>
    </row>
    <row r="303" spans="1:9" ht="62.25" customHeight="1">
      <c r="A303" s="263" t="s">
        <v>246</v>
      </c>
      <c r="B303" s="481" t="s">
        <v>344</v>
      </c>
      <c r="C303" s="481"/>
      <c r="D303" s="481"/>
      <c r="E303" s="481"/>
      <c r="F303" s="481"/>
      <c r="G303" s="481"/>
      <c r="H303" s="481"/>
      <c r="I303" s="481"/>
    </row>
    <row r="304" ht="9.75" customHeight="1"/>
    <row r="305" ht="15">
      <c r="B305" s="214" t="s">
        <v>299</v>
      </c>
    </row>
    <row r="306" spans="2:8" ht="15.75">
      <c r="B306" s="218"/>
      <c r="C306" s="643" t="s">
        <v>685</v>
      </c>
      <c r="D306" s="643"/>
      <c r="E306" s="643"/>
      <c r="F306" s="643"/>
      <c r="G306" s="643"/>
      <c r="H306" s="643"/>
    </row>
    <row r="307" spans="2:9" ht="29.25" customHeight="1">
      <c r="B307" s="218"/>
      <c r="C307" s="479" t="s">
        <v>300</v>
      </c>
      <c r="D307" s="479"/>
      <c r="E307" s="479"/>
      <c r="F307" s="479"/>
      <c r="G307" s="479"/>
      <c r="H307" s="479"/>
      <c r="I307" s="479"/>
    </row>
    <row r="308" spans="2:9" ht="46.5" customHeight="1">
      <c r="B308" s="218"/>
      <c r="C308" s="479" t="s">
        <v>301</v>
      </c>
      <c r="D308" s="479"/>
      <c r="E308" s="479"/>
      <c r="F308" s="479"/>
      <c r="G308" s="479"/>
      <c r="H308" s="479"/>
      <c r="I308" s="479"/>
    </row>
    <row r="309" spans="2:9" ht="29.25" customHeight="1">
      <c r="B309" s="218"/>
      <c r="C309" s="479" t="s">
        <v>302</v>
      </c>
      <c r="D309" s="479"/>
      <c r="E309" s="479"/>
      <c r="F309" s="479"/>
      <c r="G309" s="479"/>
      <c r="H309" s="479"/>
      <c r="I309" s="479"/>
    </row>
    <row r="310" spans="2:9" ht="74.25" customHeight="1">
      <c r="B310" s="218"/>
      <c r="C310" s="479" t="s">
        <v>690</v>
      </c>
      <c r="D310" s="479"/>
      <c r="E310" s="479"/>
      <c r="F310" s="479"/>
      <c r="G310" s="479"/>
      <c r="H310" s="479"/>
      <c r="I310" s="479"/>
    </row>
    <row r="311" spans="2:9" ht="17.25" customHeight="1">
      <c r="B311" s="218"/>
      <c r="C311" s="479" t="s">
        <v>303</v>
      </c>
      <c r="D311" s="479"/>
      <c r="E311" s="479"/>
      <c r="F311" s="479"/>
      <c r="G311" s="479"/>
      <c r="H311" s="479"/>
      <c r="I311" s="479"/>
    </row>
    <row r="312" spans="2:9" ht="45.75" customHeight="1">
      <c r="B312" s="218"/>
      <c r="C312" s="479" t="s">
        <v>304</v>
      </c>
      <c r="D312" s="479"/>
      <c r="E312" s="479"/>
      <c r="F312" s="479"/>
      <c r="G312" s="479"/>
      <c r="H312" s="479"/>
      <c r="I312" s="479"/>
    </row>
    <row r="313" spans="2:9" ht="45.75" customHeight="1">
      <c r="B313" s="218"/>
      <c r="C313" s="479" t="s">
        <v>305</v>
      </c>
      <c r="D313" s="479"/>
      <c r="E313" s="479"/>
      <c r="F313" s="479"/>
      <c r="G313" s="479"/>
      <c r="H313" s="479"/>
      <c r="I313" s="479"/>
    </row>
    <row r="314" ht="7.5" customHeight="1"/>
    <row r="315" spans="1:9" ht="46.5" customHeight="1">
      <c r="A315" s="263" t="s">
        <v>306</v>
      </c>
      <c r="B315" s="481" t="s">
        <v>343</v>
      </c>
      <c r="C315" s="481"/>
      <c r="D315" s="481"/>
      <c r="E315" s="481"/>
      <c r="F315" s="481"/>
      <c r="G315" s="481"/>
      <c r="H315" s="481"/>
      <c r="I315" s="481"/>
    </row>
    <row r="316" ht="7.5" customHeight="1"/>
    <row r="317" spans="1:9" ht="15.75">
      <c r="A317" s="263" t="s">
        <v>307</v>
      </c>
      <c r="B317" s="481" t="s">
        <v>308</v>
      </c>
      <c r="C317" s="481"/>
      <c r="D317" s="481"/>
      <c r="E317" s="481"/>
      <c r="F317" s="262"/>
      <c r="G317" s="264" t="s">
        <v>309</v>
      </c>
      <c r="H317" s="264"/>
      <c r="I317" s="264"/>
    </row>
    <row r="318" ht="6" customHeight="1"/>
    <row r="319" spans="1:9" ht="30" customHeight="1">
      <c r="A319" s="263" t="s">
        <v>310</v>
      </c>
      <c r="B319" s="481" t="s">
        <v>342</v>
      </c>
      <c r="C319" s="481"/>
      <c r="D319" s="481"/>
      <c r="E319" s="481"/>
      <c r="F319" s="481"/>
      <c r="G319" s="481"/>
      <c r="H319" s="481"/>
      <c r="I319" s="481"/>
    </row>
    <row r="321" spans="1:3" ht="15.75">
      <c r="A321" s="219" t="s">
        <v>416</v>
      </c>
      <c r="C321" s="219" t="s">
        <v>312</v>
      </c>
    </row>
    <row r="323" spans="1:2" ht="15.75">
      <c r="A323" s="245" t="s">
        <v>1092</v>
      </c>
      <c r="B323" s="245" t="s">
        <v>313</v>
      </c>
    </row>
    <row r="324" ht="7.5" customHeight="1"/>
    <row r="325" spans="2:9" ht="58.5" customHeight="1">
      <c r="B325" s="481" t="s">
        <v>341</v>
      </c>
      <c r="C325" s="481"/>
      <c r="D325" s="481"/>
      <c r="E325" s="481"/>
      <c r="F325" s="481"/>
      <c r="G325" s="481"/>
      <c r="H325" s="481"/>
      <c r="I325" s="481"/>
    </row>
    <row r="326" ht="7.5" customHeight="1"/>
    <row r="327" spans="4:9" ht="38.25">
      <c r="D327" s="265" t="s">
        <v>314</v>
      </c>
      <c r="E327" s="265" t="s">
        <v>315</v>
      </c>
      <c r="F327" s="499" t="s">
        <v>316</v>
      </c>
      <c r="G327" s="499"/>
      <c r="H327" s="499"/>
      <c r="I327" s="499"/>
    </row>
    <row r="328" spans="1:9" ht="15.75" customHeight="1">
      <c r="A328" s="500" t="s">
        <v>317</v>
      </c>
      <c r="B328" s="500"/>
      <c r="C328" s="500"/>
      <c r="D328" s="372"/>
      <c r="E328" s="372"/>
      <c r="F328" s="501"/>
      <c r="G328" s="501"/>
      <c r="H328" s="501"/>
      <c r="I328" s="501"/>
    </row>
    <row r="329" spans="1:9" ht="15.75" customHeight="1">
      <c r="A329" s="500" t="s">
        <v>318</v>
      </c>
      <c r="B329" s="500"/>
      <c r="C329" s="500"/>
      <c r="D329" s="372"/>
      <c r="E329" s="372"/>
      <c r="F329" s="501"/>
      <c r="G329" s="501"/>
      <c r="H329" s="501"/>
      <c r="I329" s="501"/>
    </row>
    <row r="330" spans="1:9" ht="15.75" customHeight="1">
      <c r="A330" s="500" t="s">
        <v>319</v>
      </c>
      <c r="B330" s="500"/>
      <c r="C330" s="500"/>
      <c r="D330" s="372"/>
      <c r="E330" s="372"/>
      <c r="F330" s="501"/>
      <c r="G330" s="501"/>
      <c r="H330" s="501"/>
      <c r="I330" s="501"/>
    </row>
    <row r="331" spans="1:9" ht="15.75" customHeight="1">
      <c r="A331" s="500" t="s">
        <v>320</v>
      </c>
      <c r="B331" s="500"/>
      <c r="C331" s="500"/>
      <c r="D331" s="372"/>
      <c r="E331" s="372"/>
      <c r="F331" s="501"/>
      <c r="G331" s="501"/>
      <c r="H331" s="501"/>
      <c r="I331" s="501"/>
    </row>
    <row r="332" spans="1:9" ht="15.75" customHeight="1">
      <c r="A332" s="500" t="s">
        <v>321</v>
      </c>
      <c r="B332" s="500"/>
      <c r="C332" s="500"/>
      <c r="D332" s="372"/>
      <c r="E332" s="372"/>
      <c r="F332" s="501"/>
      <c r="G332" s="501"/>
      <c r="H332" s="501"/>
      <c r="I332" s="501"/>
    </row>
    <row r="333" spans="1:9" ht="15.75" customHeight="1">
      <c r="A333" s="500" t="s">
        <v>322</v>
      </c>
      <c r="B333" s="500"/>
      <c r="C333" s="500"/>
      <c r="D333" s="372"/>
      <c r="E333" s="372"/>
      <c r="F333" s="501"/>
      <c r="G333" s="501"/>
      <c r="H333" s="501"/>
      <c r="I333" s="501"/>
    </row>
    <row r="334" spans="1:9" ht="15.75" customHeight="1">
      <c r="A334" s="500" t="s">
        <v>323</v>
      </c>
      <c r="B334" s="500"/>
      <c r="C334" s="500"/>
      <c r="D334" s="372"/>
      <c r="E334" s="372"/>
      <c r="F334" s="501"/>
      <c r="G334" s="501"/>
      <c r="H334" s="501"/>
      <c r="I334" s="501"/>
    </row>
    <row r="335" spans="1:9" ht="15.75" customHeight="1">
      <c r="A335" s="500" t="s">
        <v>324</v>
      </c>
      <c r="B335" s="500"/>
      <c r="C335" s="500"/>
      <c r="D335" s="372"/>
      <c r="E335" s="372"/>
      <c r="F335" s="501"/>
      <c r="G335" s="501"/>
      <c r="H335" s="501"/>
      <c r="I335" s="501"/>
    </row>
    <row r="338" spans="1:2" ht="15.75">
      <c r="A338" s="245" t="s">
        <v>1100</v>
      </c>
      <c r="B338" s="245" t="s">
        <v>325</v>
      </c>
    </row>
    <row r="340" spans="1:10" ht="15.75">
      <c r="A340" s="214"/>
      <c r="B340" s="242" t="s">
        <v>326</v>
      </c>
      <c r="C340" s="214"/>
      <c r="D340" s="214"/>
      <c r="E340" s="262"/>
      <c r="F340" s="214"/>
      <c r="G340" s="234" t="s">
        <v>327</v>
      </c>
      <c r="H340" s="262"/>
      <c r="I340" s="214"/>
      <c r="J340" s="214"/>
    </row>
    <row r="342" spans="2:8" ht="15.75">
      <c r="B342" s="242" t="s">
        <v>356</v>
      </c>
      <c r="C342" s="214"/>
      <c r="D342" s="214"/>
      <c r="E342" s="262"/>
      <c r="G342" s="234" t="s">
        <v>327</v>
      </c>
      <c r="H342" s="262"/>
    </row>
    <row r="344" spans="1:2" ht="15.75">
      <c r="A344" s="245" t="s">
        <v>55</v>
      </c>
      <c r="B344" s="245" t="s">
        <v>357</v>
      </c>
    </row>
    <row r="346" spans="2:9" ht="15">
      <c r="B346" s="481" t="s">
        <v>109</v>
      </c>
      <c r="C346" s="481"/>
      <c r="D346" s="481"/>
      <c r="E346" s="481"/>
      <c r="F346" s="481"/>
      <c r="G346" s="481"/>
      <c r="H346" s="481"/>
      <c r="I346" s="481"/>
    </row>
    <row r="347" ht="5.25" customHeight="1"/>
    <row r="348" spans="1:10" ht="15">
      <c r="A348" s="214"/>
      <c r="B348" s="214" t="s">
        <v>358</v>
      </c>
      <c r="C348" s="458"/>
      <c r="D348" s="458"/>
      <c r="E348" s="458"/>
      <c r="F348" s="458"/>
      <c r="G348" s="458"/>
      <c r="H348" s="458"/>
      <c r="I348" s="458"/>
      <c r="J348" s="214"/>
    </row>
    <row r="349" spans="1:10" ht="15">
      <c r="A349" s="214"/>
      <c r="B349" s="214" t="s">
        <v>359</v>
      </c>
      <c r="C349" s="458"/>
      <c r="D349" s="458"/>
      <c r="E349" s="458"/>
      <c r="F349" s="458"/>
      <c r="G349" s="458"/>
      <c r="H349" s="458"/>
      <c r="I349" s="458"/>
      <c r="J349" s="214"/>
    </row>
    <row r="350" spans="1:10" ht="15">
      <c r="A350" s="214"/>
      <c r="B350" s="214" t="s">
        <v>360</v>
      </c>
      <c r="C350" s="458"/>
      <c r="D350" s="458"/>
      <c r="E350" s="458"/>
      <c r="F350" s="458"/>
      <c r="G350" s="458"/>
      <c r="H350" s="458"/>
      <c r="I350" s="458"/>
      <c r="J350" s="214"/>
    </row>
    <row r="351" spans="1:10" ht="15">
      <c r="A351" s="214"/>
      <c r="B351" s="214" t="s">
        <v>361</v>
      </c>
      <c r="C351" s="458"/>
      <c r="D351" s="458"/>
      <c r="E351" s="458"/>
      <c r="F351" s="458"/>
      <c r="G351" s="458"/>
      <c r="H351" s="458"/>
      <c r="I351" s="458"/>
      <c r="J351" s="214"/>
    </row>
    <row r="352" ht="7.5" customHeight="1"/>
    <row r="353" spans="2:9" ht="33" customHeight="1">
      <c r="B353" s="481" t="s">
        <v>362</v>
      </c>
      <c r="C353" s="481"/>
      <c r="D353" s="481"/>
      <c r="E353" s="481"/>
      <c r="F353" s="481"/>
      <c r="G353" s="481"/>
      <c r="H353" s="481"/>
      <c r="I353" s="481"/>
    </row>
    <row r="354" spans="2:9" ht="54" customHeight="1">
      <c r="B354" s="502"/>
      <c r="C354" s="502"/>
      <c r="D354" s="502"/>
      <c r="E354" s="502"/>
      <c r="F354" s="502"/>
      <c r="G354" s="502"/>
      <c r="H354" s="502"/>
      <c r="I354" s="502"/>
    </row>
    <row r="355" ht="7.5" customHeight="1"/>
    <row r="356" spans="1:2" ht="15.75">
      <c r="A356" s="245" t="s">
        <v>59</v>
      </c>
      <c r="B356" s="245" t="s">
        <v>363</v>
      </c>
    </row>
    <row r="357" ht="6" customHeight="1"/>
    <row r="358" spans="2:5" ht="15.75">
      <c r="B358" s="253"/>
      <c r="C358" s="238" t="s">
        <v>364</v>
      </c>
      <c r="D358" s="253"/>
      <c r="E358" s="238" t="s">
        <v>365</v>
      </c>
    </row>
    <row r="359" ht="4.5" customHeight="1"/>
    <row r="360" spans="1:10" ht="15">
      <c r="A360" s="214"/>
      <c r="B360" s="214" t="s">
        <v>366</v>
      </c>
      <c r="C360" s="503"/>
      <c r="D360" s="503"/>
      <c r="E360" s="214"/>
      <c r="F360" s="214" t="s">
        <v>367</v>
      </c>
      <c r="G360" s="504"/>
      <c r="H360" s="504"/>
      <c r="I360" s="214"/>
      <c r="J360" s="214"/>
    </row>
    <row r="361" spans="1:10" ht="6" customHeight="1">
      <c r="A361" s="214"/>
      <c r="B361" s="214"/>
      <c r="C361" s="214"/>
      <c r="D361" s="214"/>
      <c r="E361" s="214"/>
      <c r="F361" s="214"/>
      <c r="G361" s="214"/>
      <c r="H361" s="214"/>
      <c r="I361" s="214"/>
      <c r="J361" s="214"/>
    </row>
    <row r="362" spans="2:9" ht="15">
      <c r="B362" s="481" t="s">
        <v>340</v>
      </c>
      <c r="C362" s="481"/>
      <c r="D362" s="481"/>
      <c r="E362" s="481"/>
      <c r="F362" s="481"/>
      <c r="G362" s="481"/>
      <c r="H362" s="481"/>
      <c r="I362" s="481"/>
    </row>
    <row r="364" spans="1:2" ht="15.75">
      <c r="A364" s="245" t="s">
        <v>63</v>
      </c>
      <c r="B364" s="245" t="s">
        <v>368</v>
      </c>
    </row>
    <row r="366" spans="1:10" ht="15.75">
      <c r="A366" s="214"/>
      <c r="B366" s="214" t="s">
        <v>369</v>
      </c>
      <c r="C366" s="214"/>
      <c r="D366" s="214"/>
      <c r="E366" s="214"/>
      <c r="F366" s="253"/>
      <c r="G366" s="238" t="s">
        <v>364</v>
      </c>
      <c r="H366" s="253"/>
      <c r="I366" s="238" t="s">
        <v>365</v>
      </c>
      <c r="J366" s="214"/>
    </row>
    <row r="367" ht="12.75"/>
    <row r="368" spans="2:9" ht="31.5" customHeight="1">
      <c r="B368" s="481" t="s">
        <v>339</v>
      </c>
      <c r="C368" s="481"/>
      <c r="D368" s="481"/>
      <c r="E368" s="481"/>
      <c r="F368" s="481"/>
      <c r="G368" s="481"/>
      <c r="H368" s="481"/>
      <c r="I368" s="481"/>
    </row>
    <row r="370" spans="1:2" ht="15.75">
      <c r="A370" s="245" t="s">
        <v>65</v>
      </c>
      <c r="B370" s="245" t="s">
        <v>370</v>
      </c>
    </row>
    <row r="372" spans="2:9" ht="15">
      <c r="B372" s="481" t="s">
        <v>110</v>
      </c>
      <c r="C372" s="481"/>
      <c r="D372" s="481"/>
      <c r="E372" s="481"/>
      <c r="F372" s="481"/>
      <c r="G372" s="481"/>
      <c r="H372" s="481"/>
      <c r="I372" s="481"/>
    </row>
    <row r="373" ht="6" customHeight="1"/>
    <row r="374" spans="1:9" ht="15">
      <c r="A374" s="214"/>
      <c r="B374" s="214" t="s">
        <v>358</v>
      </c>
      <c r="C374" s="458"/>
      <c r="D374" s="458"/>
      <c r="E374" s="458"/>
      <c r="F374" s="458"/>
      <c r="G374" s="458"/>
      <c r="H374" s="458"/>
      <c r="I374" s="458"/>
    </row>
    <row r="375" spans="1:9" ht="15">
      <c r="A375" s="214"/>
      <c r="B375" s="214" t="s">
        <v>359</v>
      </c>
      <c r="C375" s="458"/>
      <c r="D375" s="458"/>
      <c r="E375" s="458"/>
      <c r="F375" s="458"/>
      <c r="G375" s="458"/>
      <c r="H375" s="458"/>
      <c r="I375" s="458"/>
    </row>
    <row r="376" spans="1:9" ht="15">
      <c r="A376" s="214"/>
      <c r="B376" s="214" t="s">
        <v>360</v>
      </c>
      <c r="C376" s="458"/>
      <c r="D376" s="458"/>
      <c r="E376" s="458"/>
      <c r="F376" s="458"/>
      <c r="G376" s="458"/>
      <c r="H376" s="458"/>
      <c r="I376" s="458"/>
    </row>
    <row r="377" spans="1:9" ht="15">
      <c r="A377" s="214"/>
      <c r="B377" s="214" t="s">
        <v>361</v>
      </c>
      <c r="C377" s="458"/>
      <c r="D377" s="458"/>
      <c r="E377" s="458"/>
      <c r="F377" s="458"/>
      <c r="G377" s="458"/>
      <c r="H377" s="458"/>
      <c r="I377" s="458"/>
    </row>
    <row r="379" spans="1:2" ht="15.75">
      <c r="A379" s="245" t="s">
        <v>66</v>
      </c>
      <c r="B379" s="245" t="s">
        <v>371</v>
      </c>
    </row>
    <row r="380" spans="2:9" ht="26.25" customHeight="1">
      <c r="B380" s="505" t="s">
        <v>111</v>
      </c>
      <c r="C380" s="505"/>
      <c r="D380" s="505"/>
      <c r="E380" s="505"/>
      <c r="F380" s="505"/>
      <c r="G380" s="505"/>
      <c r="H380" s="505"/>
      <c r="I380" s="505"/>
    </row>
    <row r="381" ht="7.5" customHeight="1"/>
    <row r="382" spans="2:5" ht="15">
      <c r="B382" s="214" t="s">
        <v>372</v>
      </c>
      <c r="C382" s="214"/>
      <c r="D382" s="214"/>
      <c r="E382" s="214"/>
    </row>
    <row r="383" spans="3:9" ht="15.75">
      <c r="C383" s="253"/>
      <c r="D383" s="238" t="s">
        <v>364</v>
      </c>
      <c r="E383" s="262"/>
      <c r="F383" s="215" t="s">
        <v>373</v>
      </c>
      <c r="H383" s="253"/>
      <c r="I383" s="238" t="s">
        <v>365</v>
      </c>
    </row>
    <row r="384" spans="2:5" ht="15">
      <c r="B384" s="214" t="s">
        <v>374</v>
      </c>
      <c r="C384" s="214"/>
      <c r="D384" s="214"/>
      <c r="E384" s="214"/>
    </row>
    <row r="385" spans="3:9" ht="15.75">
      <c r="C385" s="253"/>
      <c r="D385" s="238" t="s">
        <v>364</v>
      </c>
      <c r="E385" s="262"/>
      <c r="F385" s="215" t="s">
        <v>373</v>
      </c>
      <c r="H385" s="253"/>
      <c r="I385" s="238" t="s">
        <v>365</v>
      </c>
    </row>
    <row r="386" spans="2:9" ht="15">
      <c r="B386" s="214" t="s">
        <v>112</v>
      </c>
      <c r="C386" s="214"/>
      <c r="D386" s="214"/>
      <c r="E386" s="214"/>
      <c r="F386" s="483"/>
      <c r="G386" s="483"/>
      <c r="H386" s="483"/>
      <c r="I386" s="214" t="s">
        <v>113</v>
      </c>
    </row>
    <row r="387" spans="3:9" ht="15.75">
      <c r="C387" s="253"/>
      <c r="D387" s="238" t="s">
        <v>364</v>
      </c>
      <c r="E387" s="262"/>
      <c r="F387" s="215" t="s">
        <v>373</v>
      </c>
      <c r="H387" s="253"/>
      <c r="I387" s="238" t="s">
        <v>365</v>
      </c>
    </row>
    <row r="388" ht="15.75">
      <c r="B388" s="238" t="s">
        <v>375</v>
      </c>
    </row>
    <row r="389" spans="3:9" ht="15.75">
      <c r="C389" s="253"/>
      <c r="D389" s="238" t="s">
        <v>364</v>
      </c>
      <c r="E389" s="262"/>
      <c r="F389" s="215" t="s">
        <v>373</v>
      </c>
      <c r="H389" s="253"/>
      <c r="I389" s="238" t="s">
        <v>365</v>
      </c>
    </row>
    <row r="390" spans="2:7" ht="15">
      <c r="B390" s="458"/>
      <c r="C390" s="458"/>
      <c r="D390" s="458"/>
      <c r="E390" s="458"/>
      <c r="F390" s="458"/>
      <c r="G390" s="215" t="s">
        <v>376</v>
      </c>
    </row>
    <row r="391" spans="3:9" ht="15.75">
      <c r="C391" s="253"/>
      <c r="D391" s="238" t="s">
        <v>364</v>
      </c>
      <c r="E391" s="262"/>
      <c r="F391" s="215" t="s">
        <v>373</v>
      </c>
      <c r="H391" s="253"/>
      <c r="I391" s="238" t="s">
        <v>365</v>
      </c>
    </row>
    <row r="392" ht="12.75"/>
    <row r="393" ht="15">
      <c r="B393" s="214" t="s">
        <v>338</v>
      </c>
    </row>
    <row r="394" ht="13.5" customHeight="1">
      <c r="B394" s="214"/>
    </row>
    <row r="395" ht="15">
      <c r="B395" s="214" t="s">
        <v>377</v>
      </c>
    </row>
    <row r="396" spans="2:9" ht="78.75" customHeight="1">
      <c r="B396" s="481" t="s">
        <v>378</v>
      </c>
      <c r="C396" s="481"/>
      <c r="D396" s="481"/>
      <c r="E396" s="481"/>
      <c r="F396" s="481"/>
      <c r="G396" s="481"/>
      <c r="H396" s="481"/>
      <c r="I396" s="481"/>
    </row>
    <row r="397" ht="15">
      <c r="B397" s="214"/>
    </row>
    <row r="398" spans="1:2" ht="15.75">
      <c r="A398" s="245" t="s">
        <v>67</v>
      </c>
      <c r="B398" s="245" t="s">
        <v>379</v>
      </c>
    </row>
    <row r="399" ht="4.5" customHeight="1"/>
    <row r="400" spans="2:9" ht="15">
      <c r="B400" s="481" t="s">
        <v>380</v>
      </c>
      <c r="C400" s="481"/>
      <c r="D400" s="481"/>
      <c r="E400" s="481"/>
      <c r="F400" s="481"/>
      <c r="G400" s="481"/>
      <c r="H400" s="481"/>
      <c r="I400" s="481"/>
    </row>
    <row r="401" spans="2:9" ht="65.25" customHeight="1">
      <c r="B401" s="506"/>
      <c r="C401" s="507"/>
      <c r="D401" s="507"/>
      <c r="E401" s="507"/>
      <c r="F401" s="507"/>
      <c r="G401" s="507"/>
      <c r="H401" s="507"/>
      <c r="I401" s="508"/>
    </row>
    <row r="403" spans="1:2" ht="15.75">
      <c r="A403" s="245" t="s">
        <v>68</v>
      </c>
      <c r="B403" s="245" t="s">
        <v>381</v>
      </c>
    </row>
    <row r="404" ht="5.25" customHeight="1"/>
    <row r="405" spans="2:9" ht="15.75">
      <c r="B405" s="266" t="s">
        <v>382</v>
      </c>
      <c r="C405" s="264"/>
      <c r="D405" s="264"/>
      <c r="E405" s="253"/>
      <c r="F405" s="238" t="s">
        <v>364</v>
      </c>
      <c r="G405" s="253"/>
      <c r="H405" s="238" t="s">
        <v>365</v>
      </c>
      <c r="I405" s="264"/>
    </row>
    <row r="406" ht="12.75"/>
    <row r="407" ht="12.75">
      <c r="B407" s="215" t="s">
        <v>383</v>
      </c>
    </row>
    <row r="409" spans="1:10" ht="15">
      <c r="A409" s="214"/>
      <c r="B409" s="644" t="s">
        <v>384</v>
      </c>
      <c r="C409" s="644"/>
      <c r="D409" s="644"/>
      <c r="E409" s="209"/>
      <c r="F409" s="209"/>
      <c r="G409" s="209"/>
      <c r="H409" s="209"/>
      <c r="I409" s="214"/>
      <c r="J409" s="214"/>
    </row>
    <row r="410" spans="2:8" ht="5.25" customHeight="1">
      <c r="B410" s="207"/>
      <c r="C410" s="207"/>
      <c r="D410" s="207"/>
      <c r="E410" s="207"/>
      <c r="F410" s="207"/>
      <c r="G410" s="207"/>
      <c r="H410" s="207"/>
    </row>
    <row r="411" spans="1:10" ht="15">
      <c r="A411" s="214"/>
      <c r="B411" s="644" t="s">
        <v>385</v>
      </c>
      <c r="C411" s="644"/>
      <c r="D411" s="644"/>
      <c r="E411" s="644"/>
      <c r="F411" s="209"/>
      <c r="G411" s="209"/>
      <c r="H411" s="209"/>
      <c r="I411" s="214"/>
      <c r="J411" s="214"/>
    </row>
    <row r="412" spans="2:8" ht="6.75" customHeight="1">
      <c r="B412" s="207"/>
      <c r="C412" s="207"/>
      <c r="D412" s="207"/>
      <c r="E412" s="207"/>
      <c r="F412" s="207"/>
      <c r="G412" s="207"/>
      <c r="H412" s="207"/>
    </row>
    <row r="413" spans="2:8" ht="14.25">
      <c r="B413" s="644" t="s">
        <v>386</v>
      </c>
      <c r="C413" s="644"/>
      <c r="D413" s="644"/>
      <c r="E413" s="644"/>
      <c r="F413" s="207"/>
      <c r="G413" s="207"/>
      <c r="H413" s="207"/>
    </row>
    <row r="414" spans="2:8" ht="6.75" customHeight="1">
      <c r="B414" s="207"/>
      <c r="C414" s="207"/>
      <c r="D414" s="207"/>
      <c r="E414" s="207"/>
      <c r="F414" s="207"/>
      <c r="G414" s="207"/>
      <c r="H414" s="207"/>
    </row>
    <row r="415" spans="2:8" ht="14.25">
      <c r="B415" s="644" t="s">
        <v>387</v>
      </c>
      <c r="C415" s="644"/>
      <c r="D415" s="644"/>
      <c r="E415" s="644"/>
      <c r="F415" s="644"/>
      <c r="G415" s="644"/>
      <c r="H415" s="644"/>
    </row>
    <row r="417" ht="8.25" customHeight="1"/>
    <row r="418" spans="2:9" ht="15">
      <c r="B418" s="214" t="s">
        <v>388</v>
      </c>
      <c r="E418" s="483"/>
      <c r="F418" s="483"/>
      <c r="G418" s="483"/>
      <c r="H418" s="483"/>
      <c r="I418" s="483"/>
    </row>
    <row r="420" spans="3:6" ht="15.75">
      <c r="C420" s="253"/>
      <c r="D420" s="238" t="s">
        <v>389</v>
      </c>
      <c r="E420" s="253"/>
      <c r="F420" s="238" t="s">
        <v>390</v>
      </c>
    </row>
    <row r="421" ht="12.75"/>
    <row r="423" spans="2:9" ht="48.75" customHeight="1">
      <c r="B423" s="481" t="s">
        <v>337</v>
      </c>
      <c r="C423" s="481"/>
      <c r="D423" s="481"/>
      <c r="E423" s="481"/>
      <c r="F423" s="481"/>
      <c r="G423" s="481"/>
      <c r="H423" s="481"/>
      <c r="I423" s="481"/>
    </row>
    <row r="425" spans="1:5" ht="15.75">
      <c r="A425" s="245" t="s">
        <v>69</v>
      </c>
      <c r="B425" s="245" t="s">
        <v>391</v>
      </c>
      <c r="E425" s="215" t="s">
        <v>392</v>
      </c>
    </row>
    <row r="428" spans="2:5" ht="15.75">
      <c r="B428" s="267" t="s">
        <v>393</v>
      </c>
      <c r="C428" s="267" t="s">
        <v>394</v>
      </c>
      <c r="D428" s="267" t="s">
        <v>395</v>
      </c>
      <c r="E428" s="268" t="s">
        <v>396</v>
      </c>
    </row>
    <row r="429" spans="2:5" ht="15.75">
      <c r="B429" s="257"/>
      <c r="C429" s="257"/>
      <c r="D429" s="257"/>
      <c r="E429" s="238" t="s">
        <v>397</v>
      </c>
    </row>
    <row r="430" spans="2:5" ht="15.75">
      <c r="B430" s="257"/>
      <c r="C430" s="257"/>
      <c r="D430" s="257"/>
      <c r="E430" s="238" t="s">
        <v>398</v>
      </c>
    </row>
    <row r="431" spans="2:5" ht="15.75">
      <c r="B431" s="269"/>
      <c r="C431" s="269"/>
      <c r="D431" s="269"/>
      <c r="E431" s="238"/>
    </row>
    <row r="432" spans="2:5" ht="15.75">
      <c r="B432" s="257"/>
      <c r="C432" s="257"/>
      <c r="D432" s="257"/>
      <c r="E432" s="268" t="s">
        <v>399</v>
      </c>
    </row>
    <row r="433" spans="2:5" ht="15.75">
      <c r="B433" s="257"/>
      <c r="C433" s="257"/>
      <c r="D433" s="257"/>
      <c r="E433" s="238" t="s">
        <v>322</v>
      </c>
    </row>
    <row r="434" spans="2:5" ht="15.75">
      <c r="B434" s="257"/>
      <c r="C434" s="257"/>
      <c r="D434" s="257"/>
      <c r="E434" s="238" t="s">
        <v>400</v>
      </c>
    </row>
    <row r="435" spans="2:5" ht="15.75">
      <c r="B435" s="257"/>
      <c r="C435" s="257"/>
      <c r="D435" s="257"/>
      <c r="E435" s="238" t="s">
        <v>401</v>
      </c>
    </row>
    <row r="436" spans="2:5" ht="15.75">
      <c r="B436" s="257"/>
      <c r="C436" s="257"/>
      <c r="D436" s="257"/>
      <c r="E436" s="238" t="s">
        <v>402</v>
      </c>
    </row>
    <row r="437" spans="2:5" ht="15.75">
      <c r="B437" s="257"/>
      <c r="C437" s="257"/>
      <c r="D437" s="257"/>
      <c r="E437" s="238" t="s">
        <v>403</v>
      </c>
    </row>
    <row r="438" spans="2:4" ht="15.75">
      <c r="B438" s="269"/>
      <c r="C438" s="269"/>
      <c r="D438" s="269"/>
    </row>
    <row r="439" spans="2:5" ht="15.75">
      <c r="B439" s="257"/>
      <c r="C439" s="257"/>
      <c r="D439" s="257"/>
      <c r="E439" s="268" t="s">
        <v>404</v>
      </c>
    </row>
    <row r="440" spans="2:5" ht="15.75">
      <c r="B440" s="257"/>
      <c r="C440" s="257"/>
      <c r="D440" s="257"/>
      <c r="E440" s="238" t="s">
        <v>405</v>
      </c>
    </row>
    <row r="441" spans="2:5" ht="15.75">
      <c r="B441" s="257"/>
      <c r="C441" s="257"/>
      <c r="D441" s="257"/>
      <c r="E441" s="238" t="s">
        <v>406</v>
      </c>
    </row>
    <row r="442" spans="2:5" ht="15.75">
      <c r="B442" s="257"/>
      <c r="C442" s="257"/>
      <c r="D442" s="257"/>
      <c r="E442" s="238" t="s">
        <v>407</v>
      </c>
    </row>
    <row r="443" spans="2:4" ht="15.75">
      <c r="B443" s="269"/>
      <c r="C443" s="269"/>
      <c r="D443" s="269"/>
    </row>
    <row r="444" spans="2:5" ht="15.75">
      <c r="B444" s="257"/>
      <c r="C444" s="257"/>
      <c r="D444" s="257"/>
      <c r="E444" s="268" t="s">
        <v>408</v>
      </c>
    </row>
    <row r="445" spans="2:5" ht="15.75">
      <c r="B445" s="257"/>
      <c r="C445" s="257"/>
      <c r="D445" s="257"/>
      <c r="E445" s="238" t="s">
        <v>405</v>
      </c>
    </row>
    <row r="446" spans="2:5" ht="15.75">
      <c r="B446" s="257"/>
      <c r="C446" s="257"/>
      <c r="D446" s="257"/>
      <c r="E446" s="238" t="s">
        <v>406</v>
      </c>
    </row>
    <row r="447" spans="2:5" ht="15.75">
      <c r="B447" s="257"/>
      <c r="C447" s="257"/>
      <c r="D447" s="257"/>
      <c r="E447" s="238" t="s">
        <v>407</v>
      </c>
    </row>
    <row r="448" spans="2:4" ht="15.75">
      <c r="B448" s="269"/>
      <c r="C448" s="269"/>
      <c r="D448" s="269"/>
    </row>
    <row r="449" spans="2:5" ht="15.75">
      <c r="B449" s="257"/>
      <c r="C449" s="257"/>
      <c r="D449" s="257"/>
      <c r="E449" s="268" t="s">
        <v>409</v>
      </c>
    </row>
    <row r="450" spans="2:9" ht="15.75">
      <c r="B450" s="257"/>
      <c r="C450" s="257"/>
      <c r="D450" s="257"/>
      <c r="E450" s="238" t="s">
        <v>410</v>
      </c>
      <c r="G450" s="483"/>
      <c r="H450" s="483"/>
      <c r="I450" s="483"/>
    </row>
    <row r="451" spans="2:5" ht="15.75">
      <c r="B451" s="257"/>
      <c r="C451" s="257"/>
      <c r="D451" s="257"/>
      <c r="E451" s="270" t="s">
        <v>411</v>
      </c>
    </row>
    <row r="452" spans="2:5" ht="15.75">
      <c r="B452" s="257"/>
      <c r="C452" s="257"/>
      <c r="D452" s="257"/>
      <c r="E452" s="238" t="s">
        <v>412</v>
      </c>
    </row>
    <row r="453" spans="2:4" ht="15.75">
      <c r="B453" s="269"/>
      <c r="C453" s="269"/>
      <c r="D453" s="269"/>
    </row>
    <row r="454" spans="2:5" ht="15.75">
      <c r="B454" s="257"/>
      <c r="C454" s="257"/>
      <c r="D454" s="257"/>
      <c r="E454" s="268" t="s">
        <v>409</v>
      </c>
    </row>
    <row r="455" spans="2:9" ht="15.75">
      <c r="B455" s="257"/>
      <c r="C455" s="257"/>
      <c r="D455" s="257"/>
      <c r="E455" s="238" t="s">
        <v>410</v>
      </c>
      <c r="G455" s="483"/>
      <c r="H455" s="483"/>
      <c r="I455" s="483"/>
    </row>
    <row r="456" spans="2:5" ht="15.75">
      <c r="B456" s="257"/>
      <c r="C456" s="257"/>
      <c r="D456" s="257"/>
      <c r="E456" s="270" t="s">
        <v>411</v>
      </c>
    </row>
    <row r="457" spans="2:5" ht="15.75">
      <c r="B457" s="257"/>
      <c r="C457" s="257"/>
      <c r="D457" s="257"/>
      <c r="E457" s="238" t="s">
        <v>412</v>
      </c>
    </row>
    <row r="458" spans="2:4" ht="15.75">
      <c r="B458" s="269"/>
      <c r="C458" s="269"/>
      <c r="D458" s="269"/>
    </row>
    <row r="459" spans="2:5" ht="15.75">
      <c r="B459" s="257"/>
      <c r="C459" s="257"/>
      <c r="D459" s="257"/>
      <c r="E459" s="271" t="s">
        <v>413</v>
      </c>
    </row>
    <row r="460" spans="2:5" ht="15.75">
      <c r="B460" s="257"/>
      <c r="C460" s="257"/>
      <c r="D460" s="257"/>
      <c r="E460" s="268" t="s">
        <v>414</v>
      </c>
    </row>
    <row r="461" spans="2:5" ht="15.75">
      <c r="B461" s="257"/>
      <c r="C461" s="257"/>
      <c r="D461" s="257"/>
      <c r="E461" s="268" t="s">
        <v>415</v>
      </c>
    </row>
    <row r="462" spans="2:5" ht="15.75">
      <c r="B462" s="257"/>
      <c r="C462" s="257"/>
      <c r="D462" s="257"/>
      <c r="E462" s="268" t="s">
        <v>114</v>
      </c>
    </row>
    <row r="463" spans="2:4" ht="15.75">
      <c r="B463" s="269"/>
      <c r="C463" s="269"/>
      <c r="D463" s="269"/>
    </row>
    <row r="464" spans="2:8" ht="15.75">
      <c r="B464" s="257"/>
      <c r="C464" s="257"/>
      <c r="D464" s="257"/>
      <c r="E464" s="509"/>
      <c r="F464" s="483"/>
      <c r="G464" s="483"/>
      <c r="H464" s="483"/>
    </row>
    <row r="465" spans="2:8" ht="15.75">
      <c r="B465" s="257"/>
      <c r="C465" s="257"/>
      <c r="D465" s="257"/>
      <c r="E465" s="509"/>
      <c r="F465" s="483"/>
      <c r="G465" s="483"/>
      <c r="H465" s="483"/>
    </row>
    <row r="466" spans="2:8" ht="15.75">
      <c r="B466" s="257"/>
      <c r="C466" s="257"/>
      <c r="D466" s="257"/>
      <c r="E466" s="509"/>
      <c r="F466" s="483"/>
      <c r="G466" s="483"/>
      <c r="H466" s="483"/>
    </row>
    <row r="467" spans="2:8" ht="15.75">
      <c r="B467" s="257"/>
      <c r="C467" s="257"/>
      <c r="D467" s="257"/>
      <c r="E467" s="509"/>
      <c r="F467" s="483"/>
      <c r="G467" s="483"/>
      <c r="H467" s="483"/>
    </row>
    <row r="468" ht="21.75" customHeight="1"/>
    <row r="469" spans="1:3" ht="15.75">
      <c r="A469" s="219" t="s">
        <v>423</v>
      </c>
      <c r="C469" s="219" t="s">
        <v>417</v>
      </c>
    </row>
    <row r="471" spans="2:9" ht="32.25" customHeight="1">
      <c r="B471" s="481" t="s">
        <v>115</v>
      </c>
      <c r="C471" s="481"/>
      <c r="D471" s="481"/>
      <c r="E471" s="481"/>
      <c r="F471" s="481"/>
      <c r="G471" s="481"/>
      <c r="H471" s="481"/>
      <c r="I471" s="481"/>
    </row>
    <row r="472" ht="20.25" customHeight="1">
      <c r="H472" s="256" t="s">
        <v>418</v>
      </c>
    </row>
    <row r="473" spans="2:9" ht="15">
      <c r="B473" s="272"/>
      <c r="C473" s="510" t="s">
        <v>419</v>
      </c>
      <c r="D473" s="510"/>
      <c r="E473" s="510"/>
      <c r="F473" s="510"/>
      <c r="G473" s="510"/>
      <c r="H473" s="373"/>
      <c r="I473" s="273"/>
    </row>
    <row r="474" spans="2:9" ht="33.75" customHeight="1">
      <c r="B474" s="272"/>
      <c r="C474" s="510" t="s">
        <v>420</v>
      </c>
      <c r="D474" s="510"/>
      <c r="E474" s="510"/>
      <c r="F474" s="510"/>
      <c r="G474" s="510"/>
      <c r="H474" s="374"/>
      <c r="I474" s="274"/>
    </row>
    <row r="475" spans="1:10" ht="15.75">
      <c r="A475" s="238"/>
      <c r="B475" s="258"/>
      <c r="C475" s="511" t="s">
        <v>421</v>
      </c>
      <c r="D475" s="511"/>
      <c r="E475" s="511"/>
      <c r="F475" s="511"/>
      <c r="G475" s="511"/>
      <c r="H475" s="375"/>
      <c r="I475" s="238"/>
      <c r="J475" s="238"/>
    </row>
    <row r="476" spans="2:8" ht="34.5" customHeight="1">
      <c r="B476" s="258"/>
      <c r="C476" s="512" t="s">
        <v>422</v>
      </c>
      <c r="D476" s="513"/>
      <c r="E476" s="513"/>
      <c r="F476" s="513"/>
      <c r="G476" s="513"/>
      <c r="H476" s="514"/>
    </row>
    <row r="479" spans="1:3" ht="15.75">
      <c r="A479" s="219" t="s">
        <v>425</v>
      </c>
      <c r="C479" s="219" t="s">
        <v>424</v>
      </c>
    </row>
    <row r="481" spans="2:9" ht="32.25" customHeight="1">
      <c r="B481" s="481" t="s">
        <v>336</v>
      </c>
      <c r="C481" s="481"/>
      <c r="D481" s="481"/>
      <c r="E481" s="481"/>
      <c r="F481" s="481"/>
      <c r="G481" s="481"/>
      <c r="H481" s="481"/>
      <c r="I481" s="481"/>
    </row>
    <row r="483" spans="1:3" ht="15.75">
      <c r="A483" s="219" t="s">
        <v>450</v>
      </c>
      <c r="C483" s="219" t="s">
        <v>426</v>
      </c>
    </row>
    <row r="484" ht="12.75">
      <c r="C484" s="215" t="s">
        <v>427</v>
      </c>
    </row>
    <row r="486" spans="1:2" ht="15.75">
      <c r="A486" s="245" t="s">
        <v>1092</v>
      </c>
      <c r="B486" s="245" t="s">
        <v>428</v>
      </c>
    </row>
    <row r="488" ht="15.75">
      <c r="A488" s="268" t="s">
        <v>116</v>
      </c>
    </row>
    <row r="490" spans="1:9" ht="30">
      <c r="A490" s="515" t="s">
        <v>429</v>
      </c>
      <c r="B490" s="515"/>
      <c r="C490" s="515"/>
      <c r="D490" s="275" t="s">
        <v>430</v>
      </c>
      <c r="E490" s="275" t="s">
        <v>431</v>
      </c>
      <c r="F490" s="516" t="s">
        <v>432</v>
      </c>
      <c r="G490" s="516"/>
      <c r="H490" s="517" t="s">
        <v>433</v>
      </c>
      <c r="I490" s="517"/>
    </row>
    <row r="491" spans="1:9" ht="15">
      <c r="A491" s="518"/>
      <c r="B491" s="518"/>
      <c r="C491" s="518"/>
      <c r="D491" s="361"/>
      <c r="E491" s="449"/>
      <c r="F491" s="519">
        <v>0</v>
      </c>
      <c r="G491" s="519"/>
      <c r="H491" s="520"/>
      <c r="I491" s="520"/>
    </row>
    <row r="492" spans="1:9" ht="15">
      <c r="A492" s="518"/>
      <c r="B492" s="518"/>
      <c r="C492" s="518"/>
      <c r="D492" s="361"/>
      <c r="E492" s="449"/>
      <c r="F492" s="519">
        <v>0</v>
      </c>
      <c r="G492" s="519"/>
      <c r="H492" s="520"/>
      <c r="I492" s="520"/>
    </row>
    <row r="493" spans="1:9" ht="15">
      <c r="A493" s="518"/>
      <c r="B493" s="518"/>
      <c r="C493" s="518"/>
      <c r="D493" s="361"/>
      <c r="E493" s="449"/>
      <c r="F493" s="519">
        <v>0</v>
      </c>
      <c r="G493" s="519"/>
      <c r="H493" s="520"/>
      <c r="I493" s="520"/>
    </row>
    <row r="494" spans="1:9" ht="15.75" thickBot="1">
      <c r="A494" s="518"/>
      <c r="B494" s="518"/>
      <c r="C494" s="518"/>
      <c r="D494" s="361"/>
      <c r="E494" s="449"/>
      <c r="F494" s="521">
        <v>0</v>
      </c>
      <c r="G494" s="521"/>
      <c r="H494" s="520"/>
      <c r="I494" s="520"/>
    </row>
    <row r="495" spans="1:7" ht="15.75" thickBot="1">
      <c r="A495" s="277"/>
      <c r="B495" s="278"/>
      <c r="C495" s="278"/>
      <c r="D495" s="278"/>
      <c r="E495" s="279" t="s">
        <v>434</v>
      </c>
      <c r="F495" s="522">
        <f>SUM(F491:G494)</f>
        <v>0</v>
      </c>
      <c r="G495" s="523"/>
    </row>
    <row r="496" ht="18.75" customHeight="1"/>
    <row r="497" spans="2:9" ht="46.5" customHeight="1">
      <c r="B497" s="481" t="s">
        <v>335</v>
      </c>
      <c r="C497" s="481"/>
      <c r="D497" s="481"/>
      <c r="E497" s="481"/>
      <c r="F497" s="481"/>
      <c r="G497" s="481"/>
      <c r="H497" s="481"/>
      <c r="I497" s="481"/>
    </row>
    <row r="499" spans="1:9" ht="15">
      <c r="A499" s="234" t="s">
        <v>36</v>
      </c>
      <c r="B499" s="214" t="s">
        <v>435</v>
      </c>
      <c r="C499" s="214"/>
      <c r="D499" s="458"/>
      <c r="E499" s="458"/>
      <c r="F499" s="458"/>
      <c r="G499" s="458"/>
      <c r="H499" s="458"/>
      <c r="I499" s="458"/>
    </row>
    <row r="500" spans="1:9" ht="15">
      <c r="A500" s="214"/>
      <c r="B500" s="214" t="s">
        <v>436</v>
      </c>
      <c r="C500" s="214"/>
      <c r="D500" s="458"/>
      <c r="E500" s="458"/>
      <c r="F500" s="458"/>
      <c r="G500" s="458"/>
      <c r="H500" s="458"/>
      <c r="I500" s="458"/>
    </row>
    <row r="501" spans="1:9" ht="15">
      <c r="A501" s="214"/>
      <c r="B501" s="214" t="s">
        <v>437</v>
      </c>
      <c r="C501" s="214"/>
      <c r="D501" s="458"/>
      <c r="E501" s="458"/>
      <c r="F501" s="458"/>
      <c r="G501" s="458"/>
      <c r="H501" s="458"/>
      <c r="I501" s="458"/>
    </row>
    <row r="502" spans="1:9" ht="15">
      <c r="A502" s="214"/>
      <c r="B502" s="214" t="s">
        <v>438</v>
      </c>
      <c r="C502" s="214"/>
      <c r="D502" s="458"/>
      <c r="E502" s="458"/>
      <c r="F502" s="458"/>
      <c r="G502" s="458"/>
      <c r="H502" s="458"/>
      <c r="I502" s="458"/>
    </row>
    <row r="503" spans="1:9" ht="15">
      <c r="A503" s="214"/>
      <c r="B503" s="214" t="s">
        <v>439</v>
      </c>
      <c r="C503" s="214"/>
      <c r="D503" s="458"/>
      <c r="E503" s="458"/>
      <c r="F503" s="458"/>
      <c r="G503" s="458"/>
      <c r="H503" s="458"/>
      <c r="I503" s="458"/>
    </row>
    <row r="504" spans="1:9" ht="15">
      <c r="A504" s="214"/>
      <c r="B504" s="214" t="s">
        <v>440</v>
      </c>
      <c r="C504" s="214"/>
      <c r="D504" s="458"/>
      <c r="E504" s="458"/>
      <c r="F504" s="458"/>
      <c r="G504" s="458"/>
      <c r="H504" s="458"/>
      <c r="I504" s="458"/>
    </row>
    <row r="505" spans="1:9" ht="15">
      <c r="A505" s="214"/>
      <c r="B505" s="214" t="s">
        <v>441</v>
      </c>
      <c r="C505" s="214"/>
      <c r="D505" s="253"/>
      <c r="E505" s="214" t="s">
        <v>364</v>
      </c>
      <c r="F505" s="253"/>
      <c r="G505" s="214" t="s">
        <v>365</v>
      </c>
      <c r="H505" s="214"/>
      <c r="I505" s="214"/>
    </row>
    <row r="506" spans="1:9" ht="15">
      <c r="A506" s="214"/>
      <c r="B506" s="214"/>
      <c r="C506" s="214"/>
      <c r="D506" s="280"/>
      <c r="E506" s="209"/>
      <c r="F506" s="280"/>
      <c r="G506" s="214"/>
      <c r="H506" s="214"/>
      <c r="I506" s="214"/>
    </row>
    <row r="507" spans="1:9" ht="15">
      <c r="A507" s="214"/>
      <c r="B507" s="214"/>
      <c r="C507" s="214"/>
      <c r="D507" s="280"/>
      <c r="E507" s="209"/>
      <c r="F507" s="280"/>
      <c r="G507" s="214"/>
      <c r="H507" s="214"/>
      <c r="I507" s="214"/>
    </row>
    <row r="508" spans="1:9" ht="15">
      <c r="A508" s="234" t="s">
        <v>38</v>
      </c>
      <c r="B508" s="214" t="s">
        <v>435</v>
      </c>
      <c r="C508" s="214"/>
      <c r="D508" s="458"/>
      <c r="E508" s="458"/>
      <c r="F508" s="458"/>
      <c r="G508" s="458"/>
      <c r="H508" s="458"/>
      <c r="I508" s="458"/>
    </row>
    <row r="509" spans="1:9" ht="15">
      <c r="A509" s="214"/>
      <c r="B509" s="214" t="s">
        <v>436</v>
      </c>
      <c r="C509" s="214"/>
      <c r="D509" s="458"/>
      <c r="E509" s="458"/>
      <c r="F509" s="458"/>
      <c r="G509" s="458"/>
      <c r="H509" s="458"/>
      <c r="I509" s="458"/>
    </row>
    <row r="510" spans="1:9" ht="15">
      <c r="A510" s="214"/>
      <c r="B510" s="214" t="s">
        <v>437</v>
      </c>
      <c r="C510" s="214"/>
      <c r="D510" s="458"/>
      <c r="E510" s="458"/>
      <c r="F510" s="458"/>
      <c r="G510" s="458"/>
      <c r="H510" s="458"/>
      <c r="I510" s="458"/>
    </row>
    <row r="511" spans="1:9" ht="15">
      <c r="A511" s="214"/>
      <c r="B511" s="214" t="s">
        <v>438</v>
      </c>
      <c r="C511" s="214"/>
      <c r="D511" s="458"/>
      <c r="E511" s="458"/>
      <c r="F511" s="458"/>
      <c r="G511" s="458"/>
      <c r="H511" s="458"/>
      <c r="I511" s="458"/>
    </row>
    <row r="512" spans="1:9" ht="15">
      <c r="A512" s="214"/>
      <c r="B512" s="214" t="s">
        <v>439</v>
      </c>
      <c r="C512" s="214"/>
      <c r="D512" s="458"/>
      <c r="E512" s="458"/>
      <c r="F512" s="458"/>
      <c r="G512" s="458"/>
      <c r="H512" s="458"/>
      <c r="I512" s="458"/>
    </row>
    <row r="513" spans="1:9" ht="15">
      <c r="A513" s="214"/>
      <c r="B513" s="214" t="s">
        <v>440</v>
      </c>
      <c r="C513" s="214"/>
      <c r="D513" s="458"/>
      <c r="E513" s="458"/>
      <c r="F513" s="458"/>
      <c r="G513" s="458"/>
      <c r="H513" s="458"/>
      <c r="I513" s="458"/>
    </row>
    <row r="514" spans="1:9" ht="15">
      <c r="A514" s="214"/>
      <c r="B514" s="214" t="s">
        <v>441</v>
      </c>
      <c r="C514" s="214"/>
      <c r="D514" s="253"/>
      <c r="E514" s="214" t="s">
        <v>364</v>
      </c>
      <c r="F514" s="253"/>
      <c r="G514" s="214" t="s">
        <v>365</v>
      </c>
      <c r="H514" s="214"/>
      <c r="I514" s="214"/>
    </row>
    <row r="515" ht="12.75"/>
    <row r="516" spans="1:9" ht="15">
      <c r="A516" s="234" t="s">
        <v>39</v>
      </c>
      <c r="B516" s="214" t="s">
        <v>435</v>
      </c>
      <c r="C516" s="214"/>
      <c r="D516" s="458"/>
      <c r="E516" s="458"/>
      <c r="F516" s="458"/>
      <c r="G516" s="458"/>
      <c r="H516" s="458"/>
      <c r="I516" s="458"/>
    </row>
    <row r="517" spans="1:9" ht="15">
      <c r="A517" s="214"/>
      <c r="B517" s="214" t="s">
        <v>436</v>
      </c>
      <c r="C517" s="214"/>
      <c r="D517" s="458"/>
      <c r="E517" s="458"/>
      <c r="F517" s="458"/>
      <c r="G517" s="458"/>
      <c r="H517" s="458"/>
      <c r="I517" s="458"/>
    </row>
    <row r="518" spans="1:9" ht="15">
      <c r="A518" s="214"/>
      <c r="B518" s="214" t="s">
        <v>437</v>
      </c>
      <c r="C518" s="214"/>
      <c r="D518" s="458"/>
      <c r="E518" s="458"/>
      <c r="F518" s="458"/>
      <c r="G518" s="458"/>
      <c r="H518" s="458"/>
      <c r="I518" s="458"/>
    </row>
    <row r="519" spans="1:9" ht="15">
      <c r="A519" s="214"/>
      <c r="B519" s="214" t="s">
        <v>438</v>
      </c>
      <c r="C519" s="214"/>
      <c r="D519" s="458"/>
      <c r="E519" s="458"/>
      <c r="F519" s="458"/>
      <c r="G519" s="458"/>
      <c r="H519" s="458"/>
      <c r="I519" s="458"/>
    </row>
    <row r="520" spans="1:9" ht="15">
      <c r="A520" s="214"/>
      <c r="B520" s="214" t="s">
        <v>439</v>
      </c>
      <c r="C520" s="214"/>
      <c r="D520" s="458"/>
      <c r="E520" s="458"/>
      <c r="F520" s="458"/>
      <c r="G520" s="458"/>
      <c r="H520" s="458"/>
      <c r="I520" s="458"/>
    </row>
    <row r="521" spans="1:9" ht="15">
      <c r="A521" s="214"/>
      <c r="B521" s="214" t="s">
        <v>440</v>
      </c>
      <c r="C521" s="214"/>
      <c r="D521" s="458"/>
      <c r="E521" s="458"/>
      <c r="F521" s="458"/>
      <c r="G521" s="458"/>
      <c r="H521" s="458"/>
      <c r="I521" s="458"/>
    </row>
    <row r="522" spans="1:9" ht="15">
      <c r="A522" s="214"/>
      <c r="B522" s="214" t="s">
        <v>441</v>
      </c>
      <c r="C522" s="214"/>
      <c r="D522" s="253"/>
      <c r="E522" s="214" t="s">
        <v>364</v>
      </c>
      <c r="F522" s="253"/>
      <c r="G522" s="214" t="s">
        <v>365</v>
      </c>
      <c r="H522" s="214"/>
      <c r="I522" s="214"/>
    </row>
    <row r="523" ht="12.75"/>
    <row r="524" spans="1:9" ht="15">
      <c r="A524" s="234" t="s">
        <v>238</v>
      </c>
      <c r="B524" s="214" t="s">
        <v>435</v>
      </c>
      <c r="C524" s="214"/>
      <c r="D524" s="458"/>
      <c r="E524" s="458"/>
      <c r="F524" s="458"/>
      <c r="G524" s="458"/>
      <c r="H524" s="458"/>
      <c r="I524" s="458"/>
    </row>
    <row r="525" spans="1:9" ht="15">
      <c r="A525" s="214"/>
      <c r="B525" s="214" t="s">
        <v>436</v>
      </c>
      <c r="C525" s="214"/>
      <c r="D525" s="458"/>
      <c r="E525" s="458"/>
      <c r="F525" s="458"/>
      <c r="G525" s="458"/>
      <c r="H525" s="458"/>
      <c r="I525" s="458"/>
    </row>
    <row r="526" spans="1:9" ht="15">
      <c r="A526" s="214"/>
      <c r="B526" s="214" t="s">
        <v>437</v>
      </c>
      <c r="C526" s="214"/>
      <c r="D526" s="458"/>
      <c r="E526" s="458"/>
      <c r="F526" s="458"/>
      <c r="G526" s="458"/>
      <c r="H526" s="458"/>
      <c r="I526" s="458"/>
    </row>
    <row r="527" spans="1:9" ht="15">
      <c r="A527" s="214"/>
      <c r="B527" s="214" t="s">
        <v>438</v>
      </c>
      <c r="C527" s="214"/>
      <c r="D527" s="458"/>
      <c r="E527" s="458"/>
      <c r="F527" s="458"/>
      <c r="G527" s="458"/>
      <c r="H527" s="458"/>
      <c r="I527" s="458"/>
    </row>
    <row r="528" spans="1:9" ht="15">
      <c r="A528" s="214"/>
      <c r="B528" s="214" t="s">
        <v>439</v>
      </c>
      <c r="C528" s="214"/>
      <c r="D528" s="458"/>
      <c r="E528" s="458"/>
      <c r="F528" s="458"/>
      <c r="G528" s="458"/>
      <c r="H528" s="458"/>
      <c r="I528" s="458"/>
    </row>
    <row r="529" spans="1:9" ht="15">
      <c r="A529" s="214"/>
      <c r="B529" s="214" t="s">
        <v>440</v>
      </c>
      <c r="C529" s="214"/>
      <c r="D529" s="458"/>
      <c r="E529" s="458"/>
      <c r="F529" s="458"/>
      <c r="G529" s="458"/>
      <c r="H529" s="458"/>
      <c r="I529" s="458"/>
    </row>
    <row r="530" spans="1:9" ht="15">
      <c r="A530" s="214"/>
      <c r="B530" s="214" t="s">
        <v>441</v>
      </c>
      <c r="C530" s="214"/>
      <c r="D530" s="253"/>
      <c r="E530" s="214" t="s">
        <v>364</v>
      </c>
      <c r="F530" s="253"/>
      <c r="G530" s="214" t="s">
        <v>365</v>
      </c>
      <c r="H530" s="214"/>
      <c r="I530" s="214"/>
    </row>
    <row r="531" ht="12.75"/>
    <row r="532" spans="1:2" ht="15.75">
      <c r="A532" s="245" t="s">
        <v>1100</v>
      </c>
      <c r="B532" s="245" t="s">
        <v>442</v>
      </c>
    </row>
    <row r="533" ht="3.75" customHeight="1"/>
    <row r="534" spans="1:9" ht="33" customHeight="1">
      <c r="A534" s="524" t="s">
        <v>117</v>
      </c>
      <c r="B534" s="525"/>
      <c r="C534" s="525"/>
      <c r="D534" s="525"/>
      <c r="E534" s="525"/>
      <c r="F534" s="525"/>
      <c r="G534" s="525"/>
      <c r="H534" s="525"/>
      <c r="I534" s="525"/>
    </row>
    <row r="535" ht="5.25" customHeight="1"/>
    <row r="536" spans="1:9" ht="30">
      <c r="A536" s="515" t="s">
        <v>429</v>
      </c>
      <c r="B536" s="515"/>
      <c r="C536" s="515"/>
      <c r="D536" s="275" t="s">
        <v>430</v>
      </c>
      <c r="E536" s="275" t="s">
        <v>431</v>
      </c>
      <c r="F536" s="516" t="s">
        <v>432</v>
      </c>
      <c r="G536" s="516"/>
      <c r="H536" s="517" t="s">
        <v>433</v>
      </c>
      <c r="I536" s="517"/>
    </row>
    <row r="537" spans="1:9" ht="15">
      <c r="A537" s="518"/>
      <c r="B537" s="518"/>
      <c r="C537" s="518"/>
      <c r="D537" s="361"/>
      <c r="E537" s="449"/>
      <c r="F537" s="519">
        <v>0</v>
      </c>
      <c r="G537" s="519"/>
      <c r="H537" s="520"/>
      <c r="I537" s="520"/>
    </row>
    <row r="538" spans="1:9" ht="15">
      <c r="A538" s="518"/>
      <c r="B538" s="518"/>
      <c r="C538" s="518"/>
      <c r="D538" s="361"/>
      <c r="E538" s="449"/>
      <c r="F538" s="519">
        <v>0</v>
      </c>
      <c r="G538" s="519"/>
      <c r="H538" s="520"/>
      <c r="I538" s="520"/>
    </row>
    <row r="539" spans="1:9" ht="15">
      <c r="A539" s="518"/>
      <c r="B539" s="518"/>
      <c r="C539" s="518"/>
      <c r="D539" s="361"/>
      <c r="E539" s="449"/>
      <c r="F539" s="519">
        <v>0</v>
      </c>
      <c r="G539" s="519"/>
      <c r="H539" s="520"/>
      <c r="I539" s="520"/>
    </row>
    <row r="540" spans="1:9" ht="15">
      <c r="A540" s="518"/>
      <c r="B540" s="518"/>
      <c r="C540" s="518"/>
      <c r="D540" s="361"/>
      <c r="E540" s="449"/>
      <c r="F540" s="519">
        <v>0</v>
      </c>
      <c r="G540" s="519"/>
      <c r="H540" s="520"/>
      <c r="I540" s="520"/>
    </row>
    <row r="541" spans="1:7" ht="15">
      <c r="A541" s="277"/>
      <c r="B541" s="278"/>
      <c r="C541" s="278"/>
      <c r="D541" s="278"/>
      <c r="E541" s="281" t="s">
        <v>443</v>
      </c>
      <c r="F541" s="526">
        <f>SUM(F537:G540)</f>
        <v>0</v>
      </c>
      <c r="G541" s="526"/>
    </row>
    <row r="542" spans="1:7" ht="15.75" thickBot="1">
      <c r="A542" s="277"/>
      <c r="B542" s="278"/>
      <c r="C542" s="278"/>
      <c r="D542" s="278"/>
      <c r="E542" s="281" t="s">
        <v>444</v>
      </c>
      <c r="F542" s="521">
        <v>0</v>
      </c>
      <c r="G542" s="521"/>
    </row>
    <row r="543" spans="1:7" ht="15.75" thickBot="1">
      <c r="A543" s="277"/>
      <c r="B543" s="278"/>
      <c r="C543" s="278"/>
      <c r="D543" s="278"/>
      <c r="E543" s="282" t="s">
        <v>445</v>
      </c>
      <c r="F543" s="527">
        <f>F541+F542</f>
        <v>0</v>
      </c>
      <c r="G543" s="528"/>
    </row>
    <row r="544" spans="5:7" ht="15">
      <c r="E544" s="283"/>
      <c r="F544" s="193"/>
      <c r="G544" s="193"/>
    </row>
    <row r="545" spans="1:9" ht="135" customHeight="1">
      <c r="A545" s="481" t="s">
        <v>334</v>
      </c>
      <c r="B545" s="481"/>
      <c r="C545" s="481"/>
      <c r="D545" s="481"/>
      <c r="E545" s="481"/>
      <c r="F545" s="481"/>
      <c r="G545" s="481"/>
      <c r="H545" s="481"/>
      <c r="I545" s="481"/>
    </row>
    <row r="546" ht="12.75">
      <c r="A546" s="215" t="s">
        <v>118</v>
      </c>
    </row>
    <row r="548" spans="1:9" ht="15">
      <c r="A548" s="234" t="s">
        <v>36</v>
      </c>
      <c r="B548" s="214" t="s">
        <v>435</v>
      </c>
      <c r="C548" s="214"/>
      <c r="D548" s="458"/>
      <c r="E548" s="458"/>
      <c r="F548" s="458"/>
      <c r="G548" s="458"/>
      <c r="H548" s="458"/>
      <c r="I548" s="458"/>
    </row>
    <row r="549" spans="1:9" ht="15">
      <c r="A549" s="214"/>
      <c r="B549" s="214" t="s">
        <v>436</v>
      </c>
      <c r="C549" s="214"/>
      <c r="D549" s="458"/>
      <c r="E549" s="458"/>
      <c r="F549" s="458"/>
      <c r="G549" s="458"/>
      <c r="H549" s="458"/>
      <c r="I549" s="458"/>
    </row>
    <row r="550" spans="1:9" ht="15">
      <c r="A550" s="214"/>
      <c r="B550" s="214" t="s">
        <v>437</v>
      </c>
      <c r="C550" s="214"/>
      <c r="D550" s="458"/>
      <c r="E550" s="458"/>
      <c r="F550" s="458"/>
      <c r="G550" s="458"/>
      <c r="H550" s="458"/>
      <c r="I550" s="458"/>
    </row>
    <row r="551" spans="1:9" ht="15">
      <c r="A551" s="214"/>
      <c r="B551" s="214" t="s">
        <v>438</v>
      </c>
      <c r="C551" s="214"/>
      <c r="D551" s="458"/>
      <c r="E551" s="458"/>
      <c r="F551" s="458"/>
      <c r="G551" s="458"/>
      <c r="H551" s="458"/>
      <c r="I551" s="458"/>
    </row>
    <row r="552" spans="1:9" ht="15">
      <c r="A552" s="214"/>
      <c r="B552" s="214" t="s">
        <v>439</v>
      </c>
      <c r="C552" s="214"/>
      <c r="D552" s="458"/>
      <c r="E552" s="458"/>
      <c r="F552" s="458"/>
      <c r="G552" s="458"/>
      <c r="H552" s="458"/>
      <c r="I552" s="458"/>
    </row>
    <row r="553" spans="1:9" ht="15">
      <c r="A553" s="214"/>
      <c r="B553" s="214" t="s">
        <v>440</v>
      </c>
      <c r="C553" s="214"/>
      <c r="D553" s="458"/>
      <c r="E553" s="458"/>
      <c r="F553" s="458"/>
      <c r="G553" s="458"/>
      <c r="H553" s="458"/>
      <c r="I553" s="458"/>
    </row>
    <row r="554" spans="1:9" ht="15">
      <c r="A554" s="214"/>
      <c r="B554" s="214" t="s">
        <v>441</v>
      </c>
      <c r="C554" s="214"/>
      <c r="D554" s="253"/>
      <c r="E554" s="214" t="s">
        <v>364</v>
      </c>
      <c r="F554" s="253"/>
      <c r="G554" s="214" t="s">
        <v>365</v>
      </c>
      <c r="H554" s="214"/>
      <c r="I554" s="214"/>
    </row>
    <row r="555" ht="12.75"/>
    <row r="556" spans="1:9" ht="15">
      <c r="A556" s="234" t="s">
        <v>38</v>
      </c>
      <c r="B556" s="214" t="s">
        <v>435</v>
      </c>
      <c r="C556" s="214"/>
      <c r="D556" s="458"/>
      <c r="E556" s="458"/>
      <c r="F556" s="458"/>
      <c r="G556" s="458"/>
      <c r="H556" s="458"/>
      <c r="I556" s="458"/>
    </row>
    <row r="557" spans="1:9" ht="15">
      <c r="A557" s="214"/>
      <c r="B557" s="214" t="s">
        <v>436</v>
      </c>
      <c r="C557" s="214"/>
      <c r="D557" s="458"/>
      <c r="E557" s="458"/>
      <c r="F557" s="458"/>
      <c r="G557" s="458"/>
      <c r="H557" s="458"/>
      <c r="I557" s="458"/>
    </row>
    <row r="558" spans="1:9" ht="15">
      <c r="A558" s="214"/>
      <c r="B558" s="214" t="s">
        <v>437</v>
      </c>
      <c r="C558" s="214"/>
      <c r="D558" s="458"/>
      <c r="E558" s="458"/>
      <c r="F558" s="458"/>
      <c r="G558" s="458"/>
      <c r="H558" s="458"/>
      <c r="I558" s="458"/>
    </row>
    <row r="559" spans="1:9" ht="15">
      <c r="A559" s="214"/>
      <c r="B559" s="214" t="s">
        <v>438</v>
      </c>
      <c r="C559" s="214"/>
      <c r="D559" s="458"/>
      <c r="E559" s="458"/>
      <c r="F559" s="458"/>
      <c r="G559" s="458"/>
      <c r="H559" s="458"/>
      <c r="I559" s="458"/>
    </row>
    <row r="560" spans="1:9" ht="15">
      <c r="A560" s="214"/>
      <c r="B560" s="214" t="s">
        <v>439</v>
      </c>
      <c r="C560" s="214"/>
      <c r="D560" s="458"/>
      <c r="E560" s="458"/>
      <c r="F560" s="458"/>
      <c r="G560" s="458"/>
      <c r="H560" s="458"/>
      <c r="I560" s="458"/>
    </row>
    <row r="561" spans="1:9" ht="15">
      <c r="A561" s="214"/>
      <c r="B561" s="214" t="s">
        <v>440</v>
      </c>
      <c r="C561" s="214"/>
      <c r="D561" s="458"/>
      <c r="E561" s="458"/>
      <c r="F561" s="458"/>
      <c r="G561" s="458"/>
      <c r="H561" s="458"/>
      <c r="I561" s="458"/>
    </row>
    <row r="562" spans="1:9" ht="15">
      <c r="A562" s="214"/>
      <c r="B562" s="214" t="s">
        <v>441</v>
      </c>
      <c r="C562" s="214"/>
      <c r="D562" s="253"/>
      <c r="E562" s="214" t="s">
        <v>364</v>
      </c>
      <c r="F562" s="253"/>
      <c r="G562" s="214" t="s">
        <v>365</v>
      </c>
      <c r="H562" s="214"/>
      <c r="I562" s="214"/>
    </row>
    <row r="563" ht="12.75"/>
    <row r="564" spans="1:9" ht="15">
      <c r="A564" s="234" t="s">
        <v>39</v>
      </c>
      <c r="B564" s="214" t="s">
        <v>435</v>
      </c>
      <c r="C564" s="214"/>
      <c r="D564" s="458"/>
      <c r="E564" s="458"/>
      <c r="F564" s="458"/>
      <c r="G564" s="458"/>
      <c r="H564" s="458"/>
      <c r="I564" s="458"/>
    </row>
    <row r="565" spans="1:9" ht="15">
      <c r="A565" s="214"/>
      <c r="B565" s="214" t="s">
        <v>436</v>
      </c>
      <c r="C565" s="214"/>
      <c r="D565" s="458"/>
      <c r="E565" s="458"/>
      <c r="F565" s="458"/>
      <c r="G565" s="458"/>
      <c r="H565" s="458"/>
      <c r="I565" s="458"/>
    </row>
    <row r="566" spans="1:9" ht="15">
      <c r="A566" s="214"/>
      <c r="B566" s="214" t="s">
        <v>437</v>
      </c>
      <c r="C566" s="214"/>
      <c r="D566" s="458"/>
      <c r="E566" s="458"/>
      <c r="F566" s="458"/>
      <c r="G566" s="458"/>
      <c r="H566" s="458"/>
      <c r="I566" s="458"/>
    </row>
    <row r="567" spans="1:9" ht="15">
      <c r="A567" s="214"/>
      <c r="B567" s="214" t="s">
        <v>438</v>
      </c>
      <c r="C567" s="214"/>
      <c r="D567" s="458"/>
      <c r="E567" s="458"/>
      <c r="F567" s="458"/>
      <c r="G567" s="458"/>
      <c r="H567" s="458"/>
      <c r="I567" s="458"/>
    </row>
    <row r="568" spans="1:9" ht="15">
      <c r="A568" s="214"/>
      <c r="B568" s="214" t="s">
        <v>439</v>
      </c>
      <c r="C568" s="214"/>
      <c r="D568" s="458"/>
      <c r="E568" s="458"/>
      <c r="F568" s="458"/>
      <c r="G568" s="458"/>
      <c r="H568" s="458"/>
      <c r="I568" s="458"/>
    </row>
    <row r="569" spans="1:9" ht="15">
      <c r="A569" s="214"/>
      <c r="B569" s="214" t="s">
        <v>440</v>
      </c>
      <c r="C569" s="214"/>
      <c r="D569" s="458"/>
      <c r="E569" s="458"/>
      <c r="F569" s="458"/>
      <c r="G569" s="458"/>
      <c r="H569" s="458"/>
      <c r="I569" s="458"/>
    </row>
    <row r="570" spans="1:9" ht="15">
      <c r="A570" s="214"/>
      <c r="B570" s="214" t="s">
        <v>441</v>
      </c>
      <c r="C570" s="214"/>
      <c r="D570" s="253"/>
      <c r="E570" s="214" t="s">
        <v>364</v>
      </c>
      <c r="F570" s="253"/>
      <c r="G570" s="214" t="s">
        <v>365</v>
      </c>
      <c r="H570" s="214"/>
      <c r="I570" s="214"/>
    </row>
    <row r="571" ht="12.75"/>
    <row r="572" spans="1:9" ht="15">
      <c r="A572" s="234" t="s">
        <v>238</v>
      </c>
      <c r="B572" s="214" t="s">
        <v>435</v>
      </c>
      <c r="C572" s="214"/>
      <c r="D572" s="458"/>
      <c r="E572" s="458"/>
      <c r="F572" s="458"/>
      <c r="G572" s="458"/>
      <c r="H572" s="458"/>
      <c r="I572" s="458"/>
    </row>
    <row r="573" spans="1:9" ht="15">
      <c r="A573" s="214"/>
      <c r="B573" s="214" t="s">
        <v>436</v>
      </c>
      <c r="C573" s="214"/>
      <c r="D573" s="458"/>
      <c r="E573" s="458"/>
      <c r="F573" s="458"/>
      <c r="G573" s="458"/>
      <c r="H573" s="458"/>
      <c r="I573" s="458"/>
    </row>
    <row r="574" spans="1:9" ht="15">
      <c r="A574" s="214"/>
      <c r="B574" s="214" t="s">
        <v>437</v>
      </c>
      <c r="C574" s="214"/>
      <c r="D574" s="458"/>
      <c r="E574" s="458"/>
      <c r="F574" s="458"/>
      <c r="G574" s="458"/>
      <c r="H574" s="458"/>
      <c r="I574" s="458"/>
    </row>
    <row r="575" spans="1:9" ht="15">
      <c r="A575" s="214"/>
      <c r="B575" s="214" t="s">
        <v>438</v>
      </c>
      <c r="C575" s="214"/>
      <c r="D575" s="458"/>
      <c r="E575" s="458"/>
      <c r="F575" s="458"/>
      <c r="G575" s="458"/>
      <c r="H575" s="458"/>
      <c r="I575" s="458"/>
    </row>
    <row r="576" spans="1:9" ht="15">
      <c r="A576" s="214"/>
      <c r="B576" s="214" t="s">
        <v>439</v>
      </c>
      <c r="C576" s="214"/>
      <c r="D576" s="458"/>
      <c r="E576" s="458"/>
      <c r="F576" s="458"/>
      <c r="G576" s="458"/>
      <c r="H576" s="458"/>
      <c r="I576" s="458"/>
    </row>
    <row r="577" spans="1:9" ht="15">
      <c r="A577" s="214"/>
      <c r="B577" s="214" t="s">
        <v>440</v>
      </c>
      <c r="C577" s="214"/>
      <c r="D577" s="458"/>
      <c r="E577" s="458"/>
      <c r="F577" s="458"/>
      <c r="G577" s="458"/>
      <c r="H577" s="458"/>
      <c r="I577" s="458"/>
    </row>
    <row r="578" spans="1:9" ht="15">
      <c r="A578" s="214"/>
      <c r="B578" s="214" t="s">
        <v>441</v>
      </c>
      <c r="C578" s="214"/>
      <c r="D578" s="253"/>
      <c r="E578" s="214" t="s">
        <v>364</v>
      </c>
      <c r="F578" s="253"/>
      <c r="G578" s="214" t="s">
        <v>365</v>
      </c>
      <c r="H578" s="214"/>
      <c r="I578" s="214"/>
    </row>
    <row r="579" ht="12.75"/>
    <row r="581" spans="1:2" ht="15.75">
      <c r="A581" s="245" t="s">
        <v>55</v>
      </c>
      <c r="B581" s="245" t="s">
        <v>446</v>
      </c>
    </row>
    <row r="583" ht="15.75">
      <c r="B583" s="238" t="s">
        <v>447</v>
      </c>
    </row>
    <row r="585" spans="2:8" ht="15.75">
      <c r="B585" s="238" t="s">
        <v>448</v>
      </c>
      <c r="E585" s="253"/>
      <c r="F585" s="214" t="s">
        <v>364</v>
      </c>
      <c r="G585" s="253"/>
      <c r="H585" s="214" t="s">
        <v>365</v>
      </c>
    </row>
    <row r="586" ht="15.75">
      <c r="B586" s="238"/>
    </row>
    <row r="587" spans="2:8" ht="15.75">
      <c r="B587" s="238" t="s">
        <v>449</v>
      </c>
      <c r="E587" s="253"/>
      <c r="F587" s="214" t="s">
        <v>364</v>
      </c>
      <c r="G587" s="253"/>
      <c r="H587" s="214" t="s">
        <v>365</v>
      </c>
    </row>
    <row r="588" ht="12" customHeight="1"/>
    <row r="589" spans="1:3" ht="15.75">
      <c r="A589" s="219" t="s">
        <v>461</v>
      </c>
      <c r="C589" s="219" t="s">
        <v>451</v>
      </c>
    </row>
    <row r="590" ht="6.75" customHeight="1"/>
    <row r="591" spans="2:9" ht="78" customHeight="1">
      <c r="B591" s="481" t="s">
        <v>333</v>
      </c>
      <c r="C591" s="481"/>
      <c r="D591" s="481"/>
      <c r="E591" s="481"/>
      <c r="F591" s="481"/>
      <c r="G591" s="481"/>
      <c r="H591" s="481"/>
      <c r="I591" s="481"/>
    </row>
    <row r="593" spans="1:2" ht="15.75">
      <c r="A593" s="245" t="s">
        <v>1092</v>
      </c>
      <c r="B593" s="245" t="s">
        <v>452</v>
      </c>
    </row>
    <row r="594" ht="6" customHeight="1"/>
    <row r="595" spans="2:9" ht="121.5" customHeight="1">
      <c r="B595" s="481" t="s">
        <v>119</v>
      </c>
      <c r="C595" s="481"/>
      <c r="D595" s="481"/>
      <c r="E595" s="481"/>
      <c r="F595" s="481"/>
      <c r="G595" s="481"/>
      <c r="H595" s="481"/>
      <c r="I595" s="481"/>
    </row>
    <row r="596" ht="7.5" customHeight="1"/>
    <row r="597" spans="1:2" ht="15.75">
      <c r="A597" s="245" t="s">
        <v>1100</v>
      </c>
      <c r="B597" s="245" t="s">
        <v>453</v>
      </c>
    </row>
    <row r="598" ht="6.75" customHeight="1"/>
    <row r="599" ht="15.75">
      <c r="B599" s="268" t="s">
        <v>454</v>
      </c>
    </row>
    <row r="600" ht="6.75" customHeight="1"/>
    <row r="601" spans="2:7" ht="15.75">
      <c r="B601" s="238" t="s">
        <v>455</v>
      </c>
      <c r="C601" s="238"/>
      <c r="D601" s="238"/>
      <c r="E601" s="238"/>
      <c r="F601" s="262"/>
      <c r="G601" s="238"/>
    </row>
    <row r="602" spans="2:7" ht="15.75">
      <c r="B602" s="238" t="s">
        <v>456</v>
      </c>
      <c r="C602" s="238"/>
      <c r="D602" s="238"/>
      <c r="E602" s="238"/>
      <c r="F602" s="262"/>
      <c r="G602" s="238"/>
    </row>
    <row r="603" spans="2:7" ht="15.75">
      <c r="B603" s="238" t="s">
        <v>457</v>
      </c>
      <c r="C603" s="238"/>
      <c r="D603" s="238"/>
      <c r="E603" s="238"/>
      <c r="F603" s="262"/>
      <c r="G603" s="238"/>
    </row>
    <row r="604" spans="2:7" ht="15.75">
      <c r="B604" s="238" t="s">
        <v>458</v>
      </c>
      <c r="C604" s="238"/>
      <c r="D604" s="238"/>
      <c r="E604" s="238"/>
      <c r="F604" s="529">
        <v>0</v>
      </c>
      <c r="G604" s="529"/>
    </row>
    <row r="606" spans="1:2" ht="15.75">
      <c r="A606" s="245" t="s">
        <v>55</v>
      </c>
      <c r="B606" s="245" t="s">
        <v>459</v>
      </c>
    </row>
    <row r="607" spans="2:9" ht="30.75" customHeight="1">
      <c r="B607" s="505" t="s">
        <v>460</v>
      </c>
      <c r="C607" s="505"/>
      <c r="D607" s="505"/>
      <c r="E607" s="505"/>
      <c r="F607" s="505"/>
      <c r="G607" s="505"/>
      <c r="H607" s="505"/>
      <c r="I607" s="505"/>
    </row>
    <row r="608" ht="6.75" customHeight="1"/>
    <row r="609" spans="2:9" ht="47.25" customHeight="1">
      <c r="B609" s="481" t="s">
        <v>332</v>
      </c>
      <c r="C609" s="481"/>
      <c r="D609" s="481"/>
      <c r="E609" s="481"/>
      <c r="F609" s="481"/>
      <c r="G609" s="481"/>
      <c r="H609" s="481"/>
      <c r="I609" s="481"/>
    </row>
    <row r="610" ht="6.75" customHeight="1"/>
    <row r="611" spans="1:3" ht="15.75">
      <c r="A611" s="219" t="s">
        <v>491</v>
      </c>
      <c r="C611" s="219" t="s">
        <v>462</v>
      </c>
    </row>
    <row r="612" ht="8.25" customHeight="1"/>
    <row r="613" spans="1:5" ht="15.75">
      <c r="A613" s="245" t="s">
        <v>1092</v>
      </c>
      <c r="B613" s="245" t="s">
        <v>463</v>
      </c>
      <c r="E613" s="215" t="s">
        <v>464</v>
      </c>
    </row>
    <row r="615" spans="1:9" ht="15">
      <c r="A615" s="284" t="s">
        <v>465</v>
      </c>
      <c r="B615" s="284"/>
      <c r="C615" s="284"/>
      <c r="D615" s="276" t="s">
        <v>466</v>
      </c>
      <c r="E615" s="276" t="s">
        <v>467</v>
      </c>
      <c r="F615" s="517" t="s">
        <v>468</v>
      </c>
      <c r="G615" s="517"/>
      <c r="H615" s="517" t="s">
        <v>469</v>
      </c>
      <c r="I615" s="517"/>
    </row>
    <row r="616" spans="1:9" ht="15">
      <c r="A616" s="500" t="s">
        <v>470</v>
      </c>
      <c r="B616" s="500"/>
      <c r="C616" s="500"/>
      <c r="D616" s="272"/>
      <c r="E616" s="272"/>
      <c r="F616" s="519"/>
      <c r="G616" s="519"/>
      <c r="H616" s="518"/>
      <c r="I616" s="518"/>
    </row>
    <row r="617" spans="1:9" ht="15">
      <c r="A617" s="500" t="s">
        <v>471</v>
      </c>
      <c r="B617" s="500"/>
      <c r="C617" s="500"/>
      <c r="D617" s="272"/>
      <c r="E617" s="272"/>
      <c r="F617" s="519"/>
      <c r="G617" s="519"/>
      <c r="H617" s="518"/>
      <c r="I617" s="518"/>
    </row>
    <row r="618" spans="1:9" ht="15">
      <c r="A618" s="285" t="s">
        <v>472</v>
      </c>
      <c r="B618" s="285"/>
      <c r="C618" s="285"/>
      <c r="D618" s="272"/>
      <c r="E618" s="272"/>
      <c r="F618" s="519"/>
      <c r="G618" s="519"/>
      <c r="H618" s="518"/>
      <c r="I618" s="518"/>
    </row>
    <row r="619" spans="1:9" ht="15">
      <c r="A619" s="500" t="s">
        <v>473</v>
      </c>
      <c r="B619" s="500"/>
      <c r="C619" s="500"/>
      <c r="D619" s="272"/>
      <c r="E619" s="272"/>
      <c r="F619" s="519"/>
      <c r="G619" s="519"/>
      <c r="H619" s="518"/>
      <c r="I619" s="518"/>
    </row>
    <row r="620" spans="1:9" ht="15">
      <c r="A620" s="500" t="s">
        <v>474</v>
      </c>
      <c r="B620" s="500"/>
      <c r="C620" s="500"/>
      <c r="D620" s="272"/>
      <c r="E620" s="272"/>
      <c r="F620" s="519"/>
      <c r="G620" s="519"/>
      <c r="H620" s="518"/>
      <c r="I620" s="518"/>
    </row>
    <row r="621" spans="1:9" ht="15">
      <c r="A621" s="500" t="s">
        <v>475</v>
      </c>
      <c r="B621" s="500"/>
      <c r="C621" s="500"/>
      <c r="D621" s="272"/>
      <c r="E621" s="272"/>
      <c r="F621" s="519"/>
      <c r="G621" s="519"/>
      <c r="H621" s="518"/>
      <c r="I621" s="518"/>
    </row>
    <row r="622" spans="1:9" ht="15">
      <c r="A622" s="500" t="s">
        <v>476</v>
      </c>
      <c r="B622" s="500"/>
      <c r="C622" s="500"/>
      <c r="D622" s="272"/>
      <c r="E622" s="272"/>
      <c r="F622" s="519"/>
      <c r="G622" s="519"/>
      <c r="H622" s="518"/>
      <c r="I622" s="518"/>
    </row>
    <row r="623" spans="1:9" ht="15">
      <c r="A623" s="500" t="s">
        <v>54</v>
      </c>
      <c r="B623" s="500"/>
      <c r="C623" s="500"/>
      <c r="D623" s="272"/>
      <c r="E623" s="272"/>
      <c r="F623" s="519"/>
      <c r="G623" s="519"/>
      <c r="H623" s="518"/>
      <c r="I623" s="518"/>
    </row>
    <row r="624" spans="1:9" ht="15">
      <c r="A624" s="286"/>
      <c r="B624" s="286"/>
      <c r="C624" s="286"/>
      <c r="D624" s="280"/>
      <c r="E624" s="280"/>
      <c r="F624" s="194"/>
      <c r="G624" s="194"/>
      <c r="H624" s="280"/>
      <c r="I624" s="280"/>
    </row>
    <row r="625" spans="1:2" ht="15.75">
      <c r="A625" s="245" t="s">
        <v>1100</v>
      </c>
      <c r="B625" s="245" t="s">
        <v>477</v>
      </c>
    </row>
    <row r="627" ht="15">
      <c r="B627" s="233" t="s">
        <v>478</v>
      </c>
    </row>
    <row r="629" spans="1:10" ht="15">
      <c r="A629" s="214"/>
      <c r="B629" s="365"/>
      <c r="C629" s="214" t="s">
        <v>82</v>
      </c>
      <c r="D629" s="235" t="s">
        <v>479</v>
      </c>
      <c r="E629" s="214"/>
      <c r="F629" s="458"/>
      <c r="G629" s="458"/>
      <c r="H629" s="458"/>
      <c r="I629" s="458"/>
      <c r="J629" s="214"/>
    </row>
    <row r="630" spans="1:10" ht="15">
      <c r="A630" s="214"/>
      <c r="B630" s="214"/>
      <c r="C630" s="214"/>
      <c r="D630" s="214"/>
      <c r="E630" s="214"/>
      <c r="F630" s="214"/>
      <c r="G630" s="214"/>
      <c r="H630" s="214"/>
      <c r="I630" s="214"/>
      <c r="J630" s="214"/>
    </row>
    <row r="631" spans="1:10" ht="15">
      <c r="A631" s="214"/>
      <c r="B631" s="214" t="s">
        <v>480</v>
      </c>
      <c r="C631" s="214"/>
      <c r="D631" s="530">
        <v>0</v>
      </c>
      <c r="E631" s="530"/>
      <c r="F631" s="214"/>
      <c r="G631" s="234" t="s">
        <v>481</v>
      </c>
      <c r="H631" s="503"/>
      <c r="I631" s="503"/>
      <c r="J631" s="214"/>
    </row>
    <row r="632" spans="1:10" ht="15">
      <c r="A632" s="214"/>
      <c r="B632" s="214"/>
      <c r="C632" s="214"/>
      <c r="D632" s="214"/>
      <c r="E632" s="214"/>
      <c r="F632" s="214"/>
      <c r="G632" s="214"/>
      <c r="H632" s="214"/>
      <c r="I632" s="214"/>
      <c r="J632" s="214"/>
    </row>
    <row r="633" spans="1:10" ht="15">
      <c r="A633" s="214"/>
      <c r="B633" s="214" t="s">
        <v>482</v>
      </c>
      <c r="C633" s="214"/>
      <c r="D633" s="530">
        <v>0</v>
      </c>
      <c r="E633" s="530"/>
      <c r="F633" s="214"/>
      <c r="G633" s="214"/>
      <c r="H633" s="214"/>
      <c r="I633" s="214"/>
      <c r="J633" s="214"/>
    </row>
    <row r="634" spans="1:10" ht="15">
      <c r="A634" s="214"/>
      <c r="B634" s="214"/>
      <c r="C634" s="214"/>
      <c r="D634" s="214"/>
      <c r="E634" s="214"/>
      <c r="F634" s="214"/>
      <c r="G634" s="214"/>
      <c r="H634" s="214"/>
      <c r="I634" s="214"/>
      <c r="J634" s="214"/>
    </row>
    <row r="635" spans="1:10" ht="15">
      <c r="A635" s="214"/>
      <c r="B635" s="214" t="s">
        <v>483</v>
      </c>
      <c r="C635" s="214"/>
      <c r="D635" s="365"/>
      <c r="E635" s="214"/>
      <c r="F635" s="214" t="s">
        <v>484</v>
      </c>
      <c r="G635" s="365"/>
      <c r="H635" s="214"/>
      <c r="I635" s="214"/>
      <c r="J635" s="214"/>
    </row>
    <row r="637" spans="1:5" ht="15.75">
      <c r="A637" s="245" t="s">
        <v>55</v>
      </c>
      <c r="B637" s="245" t="s">
        <v>485</v>
      </c>
      <c r="E637" s="215" t="s">
        <v>486</v>
      </c>
    </row>
    <row r="639" ht="15">
      <c r="B639" s="233" t="s">
        <v>487</v>
      </c>
    </row>
    <row r="641" spans="1:10" ht="15">
      <c r="A641" s="214"/>
      <c r="B641" s="214" t="s">
        <v>488</v>
      </c>
      <c r="C641" s="214"/>
      <c r="D641" s="530">
        <v>0</v>
      </c>
      <c r="E641" s="530"/>
      <c r="F641" s="214"/>
      <c r="G641" s="214"/>
      <c r="H641" s="214"/>
      <c r="I641" s="214"/>
      <c r="J641" s="214"/>
    </row>
    <row r="642" spans="1:10" ht="15">
      <c r="A642" s="214"/>
      <c r="B642" s="458"/>
      <c r="C642" s="458"/>
      <c r="D642" s="530">
        <v>0</v>
      </c>
      <c r="E642" s="530"/>
      <c r="F642" s="214"/>
      <c r="G642" s="214"/>
      <c r="H642" s="214"/>
      <c r="I642" s="214"/>
      <c r="J642" s="214"/>
    </row>
    <row r="643" spans="1:10" ht="15">
      <c r="A643" s="214"/>
      <c r="B643" s="458"/>
      <c r="C643" s="458"/>
      <c r="D643" s="530">
        <v>0</v>
      </c>
      <c r="E643" s="530"/>
      <c r="F643" s="214"/>
      <c r="G643" s="214"/>
      <c r="H643" s="214"/>
      <c r="I643" s="214"/>
      <c r="J643" s="214"/>
    </row>
    <row r="644" spans="1:10" ht="15">
      <c r="A644" s="214"/>
      <c r="B644" s="458"/>
      <c r="C644" s="458"/>
      <c r="D644" s="530">
        <v>0</v>
      </c>
      <c r="E644" s="530"/>
      <c r="F644" s="214"/>
      <c r="G644" s="214"/>
      <c r="H644" s="214"/>
      <c r="I644" s="214"/>
      <c r="J644" s="214"/>
    </row>
    <row r="646" spans="2:8" ht="15.75">
      <c r="B646" s="238" t="s">
        <v>489</v>
      </c>
      <c r="E646" s="253"/>
      <c r="F646" s="214" t="s">
        <v>364</v>
      </c>
      <c r="G646" s="253"/>
      <c r="H646" s="214" t="s">
        <v>365</v>
      </c>
    </row>
    <row r="647" ht="12.75"/>
    <row r="648" spans="1:10" ht="15">
      <c r="A648" s="214"/>
      <c r="B648" s="214" t="s">
        <v>490</v>
      </c>
      <c r="C648" s="214"/>
      <c r="D648" s="214"/>
      <c r="E648" s="458"/>
      <c r="F648" s="458"/>
      <c r="G648" s="458"/>
      <c r="H648" s="214"/>
      <c r="I648" s="214"/>
      <c r="J648" s="214"/>
    </row>
    <row r="651" spans="1:3" ht="15.75">
      <c r="A651" s="219" t="s">
        <v>493</v>
      </c>
      <c r="C651" s="219" t="s">
        <v>492</v>
      </c>
    </row>
    <row r="653" spans="2:9" ht="75.75" customHeight="1">
      <c r="B653" s="481" t="s">
        <v>330</v>
      </c>
      <c r="C653" s="481"/>
      <c r="D653" s="481"/>
      <c r="E653" s="481"/>
      <c r="F653" s="481"/>
      <c r="G653" s="481"/>
      <c r="H653" s="481"/>
      <c r="I653" s="481"/>
    </row>
    <row r="655" spans="1:3" ht="15.75">
      <c r="A655" s="219" t="s">
        <v>495</v>
      </c>
      <c r="C655" s="219" t="s">
        <v>494</v>
      </c>
    </row>
    <row r="657" spans="2:9" ht="61.5" customHeight="1">
      <c r="B657" s="481" t="s">
        <v>329</v>
      </c>
      <c r="C657" s="481"/>
      <c r="D657" s="481"/>
      <c r="E657" s="481"/>
      <c r="F657" s="481"/>
      <c r="G657" s="481"/>
      <c r="H657" s="481"/>
      <c r="I657" s="481"/>
    </row>
    <row r="659" spans="1:3" ht="15.75">
      <c r="A659" s="219" t="s">
        <v>120</v>
      </c>
      <c r="C659" s="219" t="s">
        <v>496</v>
      </c>
    </row>
    <row r="661" spans="2:9" ht="66" customHeight="1">
      <c r="B661" s="481" t="s">
        <v>331</v>
      </c>
      <c r="C661" s="481"/>
      <c r="D661" s="481"/>
      <c r="E661" s="481"/>
      <c r="F661" s="481"/>
      <c r="G661" s="481"/>
      <c r="H661" s="481"/>
      <c r="I661" s="481"/>
    </row>
    <row r="663" spans="1:3" ht="15.75">
      <c r="A663" s="219" t="s">
        <v>121</v>
      </c>
      <c r="C663" s="219" t="s">
        <v>122</v>
      </c>
    </row>
    <row r="665" spans="2:9" ht="114.75" customHeight="1">
      <c r="B665" s="481" t="s">
        <v>123</v>
      </c>
      <c r="C665" s="481"/>
      <c r="D665" s="481"/>
      <c r="E665" s="481"/>
      <c r="F665" s="481"/>
      <c r="G665" s="481"/>
      <c r="H665" s="481"/>
      <c r="I665" s="481"/>
    </row>
    <row r="666" spans="2:9" ht="48" customHeight="1">
      <c r="B666" s="481" t="s">
        <v>124</v>
      </c>
      <c r="C666" s="481"/>
      <c r="D666" s="481"/>
      <c r="E666" s="481"/>
      <c r="F666" s="481"/>
      <c r="G666" s="481"/>
      <c r="H666" s="481"/>
      <c r="I666" s="481"/>
    </row>
    <row r="667" spans="2:5" ht="15">
      <c r="B667" s="253"/>
      <c r="C667" s="214" t="s">
        <v>364</v>
      </c>
      <c r="D667" s="253"/>
      <c r="E667" s="214" t="s">
        <v>365</v>
      </c>
    </row>
    <row r="668" ht="12.75"/>
    <row r="669" spans="2:3" ht="15">
      <c r="B669" s="253"/>
      <c r="C669" s="214" t="s">
        <v>681</v>
      </c>
    </row>
    <row r="670" spans="2:3" ht="15">
      <c r="B670" s="253"/>
      <c r="C670" s="214" t="s">
        <v>125</v>
      </c>
    </row>
    <row r="671" spans="2:3" ht="15">
      <c r="B671" s="253"/>
      <c r="C671" s="214" t="s">
        <v>126</v>
      </c>
    </row>
    <row r="672" spans="2:6" ht="15">
      <c r="B672" s="253"/>
      <c r="C672" s="458"/>
      <c r="D672" s="458"/>
      <c r="E672" s="458"/>
      <c r="F672" s="458"/>
    </row>
    <row r="673" spans="2:6" ht="15">
      <c r="B673" s="253"/>
      <c r="C673" s="458"/>
      <c r="D673" s="458"/>
      <c r="E673" s="458"/>
      <c r="F673" s="458"/>
    </row>
    <row r="674" spans="2:6" ht="15">
      <c r="B674" s="253"/>
      <c r="C674" s="458"/>
      <c r="D674" s="458"/>
      <c r="E674" s="458"/>
      <c r="F674" s="458"/>
    </row>
    <row r="675" spans="2:6" ht="15">
      <c r="B675" s="253"/>
      <c r="C675" s="458"/>
      <c r="D675" s="458"/>
      <c r="E675" s="458"/>
      <c r="F675" s="458"/>
    </row>
    <row r="676" ht="12.75"/>
    <row r="677" spans="2:9" ht="134.25" customHeight="1">
      <c r="B677" s="481" t="s">
        <v>328</v>
      </c>
      <c r="C677" s="481"/>
      <c r="D677" s="481"/>
      <c r="E677" s="481"/>
      <c r="F677" s="481"/>
      <c r="G677" s="481"/>
      <c r="H677" s="481"/>
      <c r="I677" s="481"/>
    </row>
  </sheetData>
  <sheetProtection password="CAB1" sheet="1" objects="1" scenarios="1" selectLockedCells="1"/>
  <mergeCells count="312">
    <mergeCell ref="B677:I677"/>
    <mergeCell ref="C672:F672"/>
    <mergeCell ref="C673:F673"/>
    <mergeCell ref="C674:F674"/>
    <mergeCell ref="C675:F675"/>
    <mergeCell ref="B657:I657"/>
    <mergeCell ref="B661:I661"/>
    <mergeCell ref="B665:I665"/>
    <mergeCell ref="B666:I666"/>
    <mergeCell ref="B644:C644"/>
    <mergeCell ref="D644:E644"/>
    <mergeCell ref="E648:G648"/>
    <mergeCell ref="B653:I653"/>
    <mergeCell ref="B642:C642"/>
    <mergeCell ref="D642:E642"/>
    <mergeCell ref="B643:C643"/>
    <mergeCell ref="D643:E643"/>
    <mergeCell ref="D631:E631"/>
    <mergeCell ref="H631:I631"/>
    <mergeCell ref="D633:E633"/>
    <mergeCell ref="D641:E641"/>
    <mergeCell ref="A623:C623"/>
    <mergeCell ref="F623:G623"/>
    <mergeCell ref="H623:I623"/>
    <mergeCell ref="F629:I629"/>
    <mergeCell ref="A621:C621"/>
    <mergeCell ref="F621:G621"/>
    <mergeCell ref="H621:I621"/>
    <mergeCell ref="A622:C622"/>
    <mergeCell ref="F622:G622"/>
    <mergeCell ref="H622:I622"/>
    <mergeCell ref="A619:C619"/>
    <mergeCell ref="F619:G619"/>
    <mergeCell ref="H619:I619"/>
    <mergeCell ref="A620:C620"/>
    <mergeCell ref="F620:G620"/>
    <mergeCell ref="H620:I620"/>
    <mergeCell ref="A617:C617"/>
    <mergeCell ref="F617:G617"/>
    <mergeCell ref="H617:I617"/>
    <mergeCell ref="F618:G618"/>
    <mergeCell ref="H618:I618"/>
    <mergeCell ref="B609:I609"/>
    <mergeCell ref="F615:G615"/>
    <mergeCell ref="H615:I615"/>
    <mergeCell ref="A616:C616"/>
    <mergeCell ref="F616:G616"/>
    <mergeCell ref="H616:I616"/>
    <mergeCell ref="B591:I591"/>
    <mergeCell ref="B595:I595"/>
    <mergeCell ref="F604:G604"/>
    <mergeCell ref="B607:I607"/>
    <mergeCell ref="D574:I574"/>
    <mergeCell ref="D575:I575"/>
    <mergeCell ref="D576:I576"/>
    <mergeCell ref="D577:I577"/>
    <mergeCell ref="D568:I568"/>
    <mergeCell ref="D569:I569"/>
    <mergeCell ref="D572:I572"/>
    <mergeCell ref="D573:I573"/>
    <mergeCell ref="D564:I564"/>
    <mergeCell ref="D565:I565"/>
    <mergeCell ref="D566:I566"/>
    <mergeCell ref="D567:I567"/>
    <mergeCell ref="D558:I558"/>
    <mergeCell ref="D559:I559"/>
    <mergeCell ref="D560:I560"/>
    <mergeCell ref="D561:I561"/>
    <mergeCell ref="D552:I552"/>
    <mergeCell ref="D553:I553"/>
    <mergeCell ref="D556:I556"/>
    <mergeCell ref="D557:I557"/>
    <mergeCell ref="D548:I548"/>
    <mergeCell ref="D549:I549"/>
    <mergeCell ref="D550:I550"/>
    <mergeCell ref="D551:I551"/>
    <mergeCell ref="F541:G541"/>
    <mergeCell ref="F542:G542"/>
    <mergeCell ref="F543:G543"/>
    <mergeCell ref="A545:I545"/>
    <mergeCell ref="A539:C539"/>
    <mergeCell ref="F539:G539"/>
    <mergeCell ref="H539:I539"/>
    <mergeCell ref="A540:C540"/>
    <mergeCell ref="F540:G540"/>
    <mergeCell ref="H540:I540"/>
    <mergeCell ref="A537:C537"/>
    <mergeCell ref="F537:G537"/>
    <mergeCell ref="H537:I537"/>
    <mergeCell ref="A538:C538"/>
    <mergeCell ref="F538:G538"/>
    <mergeCell ref="H538:I538"/>
    <mergeCell ref="D528:I528"/>
    <mergeCell ref="D529:I529"/>
    <mergeCell ref="A534:I534"/>
    <mergeCell ref="A536:C536"/>
    <mergeCell ref="F536:G536"/>
    <mergeCell ref="H536:I536"/>
    <mergeCell ref="D524:I524"/>
    <mergeCell ref="D525:I525"/>
    <mergeCell ref="D526:I526"/>
    <mergeCell ref="D527:I527"/>
    <mergeCell ref="D518:I518"/>
    <mergeCell ref="D519:I519"/>
    <mergeCell ref="D520:I520"/>
    <mergeCell ref="D521:I521"/>
    <mergeCell ref="D512:I512"/>
    <mergeCell ref="D513:I513"/>
    <mergeCell ref="D516:I516"/>
    <mergeCell ref="D517:I517"/>
    <mergeCell ref="D508:I508"/>
    <mergeCell ref="D509:I509"/>
    <mergeCell ref="D510:I510"/>
    <mergeCell ref="D511:I511"/>
    <mergeCell ref="D501:I501"/>
    <mergeCell ref="D502:I502"/>
    <mergeCell ref="D503:I503"/>
    <mergeCell ref="D504:I504"/>
    <mergeCell ref="F495:G495"/>
    <mergeCell ref="B497:I497"/>
    <mergeCell ref="D499:I499"/>
    <mergeCell ref="D500:I500"/>
    <mergeCell ref="A493:C493"/>
    <mergeCell ref="F493:G493"/>
    <mergeCell ref="H493:I493"/>
    <mergeCell ref="A494:C494"/>
    <mergeCell ref="F494:G494"/>
    <mergeCell ref="H494:I494"/>
    <mergeCell ref="A491:C491"/>
    <mergeCell ref="F491:G491"/>
    <mergeCell ref="H491:I491"/>
    <mergeCell ref="A492:C492"/>
    <mergeCell ref="F492:G492"/>
    <mergeCell ref="H492:I492"/>
    <mergeCell ref="C476:H476"/>
    <mergeCell ref="B481:I481"/>
    <mergeCell ref="A490:C490"/>
    <mergeCell ref="F490:G490"/>
    <mergeCell ref="H490:I490"/>
    <mergeCell ref="B471:I471"/>
    <mergeCell ref="C473:G473"/>
    <mergeCell ref="C474:G474"/>
    <mergeCell ref="C475:G475"/>
    <mergeCell ref="E464:H464"/>
    <mergeCell ref="E465:H465"/>
    <mergeCell ref="E466:H466"/>
    <mergeCell ref="E467:H467"/>
    <mergeCell ref="E418:I418"/>
    <mergeCell ref="B423:I423"/>
    <mergeCell ref="G450:I450"/>
    <mergeCell ref="G455:I455"/>
    <mergeCell ref="B390:F390"/>
    <mergeCell ref="B396:I396"/>
    <mergeCell ref="B400:I400"/>
    <mergeCell ref="B401:I401"/>
    <mergeCell ref="C376:I376"/>
    <mergeCell ref="C377:I377"/>
    <mergeCell ref="B380:I380"/>
    <mergeCell ref="F386:H386"/>
    <mergeCell ref="B368:I368"/>
    <mergeCell ref="B372:I372"/>
    <mergeCell ref="C374:I374"/>
    <mergeCell ref="C375:I375"/>
    <mergeCell ref="B354:I354"/>
    <mergeCell ref="C360:D360"/>
    <mergeCell ref="G360:H360"/>
    <mergeCell ref="B362:I362"/>
    <mergeCell ref="C349:I349"/>
    <mergeCell ref="C350:I350"/>
    <mergeCell ref="C351:I351"/>
    <mergeCell ref="B353:I353"/>
    <mergeCell ref="A335:C335"/>
    <mergeCell ref="F335:I335"/>
    <mergeCell ref="B346:I346"/>
    <mergeCell ref="C348:I348"/>
    <mergeCell ref="A333:C333"/>
    <mergeCell ref="F333:I333"/>
    <mergeCell ref="A334:C334"/>
    <mergeCell ref="F334:I334"/>
    <mergeCell ref="A331:C331"/>
    <mergeCell ref="F331:I331"/>
    <mergeCell ref="A332:C332"/>
    <mergeCell ref="F332:I332"/>
    <mergeCell ref="A329:C329"/>
    <mergeCell ref="F329:I329"/>
    <mergeCell ref="A330:C330"/>
    <mergeCell ref="F330:I330"/>
    <mergeCell ref="B319:I319"/>
    <mergeCell ref="B325:I325"/>
    <mergeCell ref="F327:I327"/>
    <mergeCell ref="A328:C328"/>
    <mergeCell ref="F328:I328"/>
    <mergeCell ref="C312:I312"/>
    <mergeCell ref="C313:I313"/>
    <mergeCell ref="B315:I315"/>
    <mergeCell ref="B317:E317"/>
    <mergeCell ref="C308:I308"/>
    <mergeCell ref="C309:I309"/>
    <mergeCell ref="C310:I310"/>
    <mergeCell ref="C311:I311"/>
    <mergeCell ref="C292:G293"/>
    <mergeCell ref="B303:I303"/>
    <mergeCell ref="C306:H306"/>
    <mergeCell ref="C307:I307"/>
    <mergeCell ref="D283:E283"/>
    <mergeCell ref="D284:E284"/>
    <mergeCell ref="D285:E285"/>
    <mergeCell ref="D286:E286"/>
    <mergeCell ref="D270:I270"/>
    <mergeCell ref="F279:G279"/>
    <mergeCell ref="D281:E281"/>
    <mergeCell ref="D282:E282"/>
    <mergeCell ref="D264:H264"/>
    <mergeCell ref="D265:H265"/>
    <mergeCell ref="D266:H266"/>
    <mergeCell ref="B268:I268"/>
    <mergeCell ref="E253:I253"/>
    <mergeCell ref="E254:I254"/>
    <mergeCell ref="D262:H262"/>
    <mergeCell ref="D263:H263"/>
    <mergeCell ref="E249:I249"/>
    <mergeCell ref="E250:I250"/>
    <mergeCell ref="E251:I251"/>
    <mergeCell ref="E252:I252"/>
    <mergeCell ref="B223:I223"/>
    <mergeCell ref="C235:I235"/>
    <mergeCell ref="C243:H243"/>
    <mergeCell ref="C244:H244"/>
    <mergeCell ref="C218:H218"/>
    <mergeCell ref="C219:H219"/>
    <mergeCell ref="C220:H220"/>
    <mergeCell ref="C221:H221"/>
    <mergeCell ref="B211:I211"/>
    <mergeCell ref="B213:I213"/>
    <mergeCell ref="B215:I215"/>
    <mergeCell ref="C217:H217"/>
    <mergeCell ref="B193:G193"/>
    <mergeCell ref="B197:I197"/>
    <mergeCell ref="B207:H207"/>
    <mergeCell ref="B209:H209"/>
    <mergeCell ref="B183:I183"/>
    <mergeCell ref="D185:E185"/>
    <mergeCell ref="B188:F188"/>
    <mergeCell ref="B191:F191"/>
    <mergeCell ref="E176:I176"/>
    <mergeCell ref="E177:I177"/>
    <mergeCell ref="E178:I178"/>
    <mergeCell ref="E179:I179"/>
    <mergeCell ref="B169:I169"/>
    <mergeCell ref="B170:I170"/>
    <mergeCell ref="B174:I174"/>
    <mergeCell ref="E175:I175"/>
    <mergeCell ref="B165:I165"/>
    <mergeCell ref="B166:I166"/>
    <mergeCell ref="B167:I167"/>
    <mergeCell ref="B168:I168"/>
    <mergeCell ref="F155:G155"/>
    <mergeCell ref="B158:E158"/>
    <mergeCell ref="B159:E159"/>
    <mergeCell ref="B160:E160"/>
    <mergeCell ref="C143:H143"/>
    <mergeCell ref="C144:H144"/>
    <mergeCell ref="C145:H145"/>
    <mergeCell ref="G151:I151"/>
    <mergeCell ref="B132:H132"/>
    <mergeCell ref="B133:H133"/>
    <mergeCell ref="B134:H134"/>
    <mergeCell ref="B137:I137"/>
    <mergeCell ref="A114:I114"/>
    <mergeCell ref="G116:I116"/>
    <mergeCell ref="A119:E119"/>
    <mergeCell ref="A122:E122"/>
    <mergeCell ref="A87:I87"/>
    <mergeCell ref="A88:G88"/>
    <mergeCell ref="A89:I89"/>
    <mergeCell ref="A113:I113"/>
    <mergeCell ref="G52:H52"/>
    <mergeCell ref="G53:H53"/>
    <mergeCell ref="D69:H69"/>
    <mergeCell ref="B76:B77"/>
    <mergeCell ref="C76:C77"/>
    <mergeCell ref="D76:D77"/>
    <mergeCell ref="E76:E77"/>
    <mergeCell ref="F76:G77"/>
    <mergeCell ref="E46:I46"/>
    <mergeCell ref="E47:I47"/>
    <mergeCell ref="E48:I48"/>
    <mergeCell ref="G51:H51"/>
    <mergeCell ref="E42:I42"/>
    <mergeCell ref="E43:I43"/>
    <mergeCell ref="E44:I44"/>
    <mergeCell ref="E45:I45"/>
    <mergeCell ref="E31:I31"/>
    <mergeCell ref="E32:I32"/>
    <mergeCell ref="E33:I33"/>
    <mergeCell ref="E34:I34"/>
    <mergeCell ref="E27:I27"/>
    <mergeCell ref="E28:I28"/>
    <mergeCell ref="E29:I29"/>
    <mergeCell ref="E30:I30"/>
    <mergeCell ref="E23:I23"/>
    <mergeCell ref="E24:I24"/>
    <mergeCell ref="E25:I25"/>
    <mergeCell ref="E26:I26"/>
    <mergeCell ref="A13:I13"/>
    <mergeCell ref="A15:I15"/>
    <mergeCell ref="A17:I17"/>
    <mergeCell ref="A19:I19"/>
    <mergeCell ref="A2:I2"/>
    <mergeCell ref="A3:I3"/>
    <mergeCell ref="A5:I5"/>
    <mergeCell ref="D9:F9"/>
  </mergeCells>
  <hyperlinks>
    <hyperlink ref="D9" r:id="rId1" display="mailto:tfan@rivcoeda.org"/>
    <hyperlink ref="B188" r:id="rId2" display="(Source: http://factfinder.census.gov) "/>
    <hyperlink ref="B191" r:id="rId3" display="(Source: http://socds.huduser.org)"/>
    <hyperlink ref="D262:H262" r:id="rId4" display="1-1986 Project Area"/>
    <hyperlink ref="D263:H263" r:id="rId5" display="I-215 Corridor Project Area"/>
    <hyperlink ref="D264:H264" r:id="rId6" display="Desert Communities Project Area"/>
    <hyperlink ref="D265:H265" r:id="rId7" display="Jurupa Valley Project Area"/>
    <hyperlink ref="D266:H266" r:id="rId8" display="Mid-County Project Area"/>
    <hyperlink ref="C306:H306" r:id="rId9" display="Use Energy Star rated roofs."/>
    <hyperlink ref="B409" r:id="rId10" display="FEMA Map Service Center"/>
    <hyperlink ref="B411" r:id="rId11" display="Riverside Land Management System"/>
    <hyperlink ref="B415" r:id="rId12" display="Riverside County Flood Control - Flood Determination Application"/>
    <hyperlink ref="B413" r:id="rId13" display="Riverside County Flood Control"/>
    <hyperlink ref="B411:E411" r:id="rId14" display="Riverside Land Management System"/>
    <hyperlink ref="B409:D409" r:id="rId15" display="FEMA Map Service Center"/>
    <hyperlink ref="B413:E413" r:id="rId16" display="Riverside County Flood Control"/>
    <hyperlink ref="B415:H415" r:id="rId17" display="Riverside County Flood Control - Flood Determination Application"/>
  </hyperlinks>
  <printOptions/>
  <pageMargins left="0.75" right="0.75" top="0.75" bottom="0.75" header="0.5" footer="0.5"/>
  <pageSetup horizontalDpi="600" verticalDpi="600" orientation="portrait" r:id="rId21"/>
  <headerFooter alignWithMargins="0">
    <oddFooter>&amp;L
AFFORDABLE HOUSING APPLICATION FOR HOME FUNDS
&amp;D, &amp;T&amp;C
 PAGE &amp;P of &amp;N&amp;R
Revised 5/28/2008; Expires 12/31/2008
Previous editions are obsolete</oddFooter>
  </headerFooter>
  <rowBreaks count="5" manualBreakCount="5">
    <brk id="38" max="255" man="1"/>
    <brk id="83" max="255" man="1"/>
    <brk id="180" max="255" man="1"/>
    <brk id="424" max="255" man="1"/>
    <brk id="588" max="255" man="1"/>
  </rowBreaks>
  <legacyDrawing r:id="rId20"/>
  <oleObjects>
    <oleObject progId="Word.Document.8" shapeId="472323" r:id="rId18"/>
    <oleObject progId="Word.Document.8" shapeId="472324" r:id="rId19"/>
  </oleObjects>
</worksheet>
</file>

<file path=xl/worksheets/sheet10.xml><?xml version="1.0" encoding="utf-8"?>
<worksheet xmlns="http://schemas.openxmlformats.org/spreadsheetml/2006/main" xmlns:r="http://schemas.openxmlformats.org/officeDocument/2006/relationships">
  <sheetPr>
    <outlinePr summaryRight="0"/>
  </sheetPr>
  <dimension ref="A1:O108"/>
  <sheetViews>
    <sheetView showGridLines="0" workbookViewId="0" topLeftCell="A1">
      <selection activeCell="B7" sqref="B7"/>
    </sheetView>
  </sheetViews>
  <sheetFormatPr defaultColWidth="9.140625" defaultRowHeight="12.75" customHeight="1"/>
  <cols>
    <col min="1" max="1" width="29.7109375" style="14" customWidth="1"/>
    <col min="2" max="2" width="13.140625" style="14" customWidth="1"/>
    <col min="3" max="3" width="11.57421875" style="14" customWidth="1"/>
    <col min="4" max="4" width="11.00390625" style="14" customWidth="1"/>
    <col min="5" max="6" width="11.140625" style="14" customWidth="1"/>
    <col min="7" max="7" width="10.8515625" style="14" customWidth="1"/>
    <col min="8" max="8" width="13.7109375" style="14" customWidth="1"/>
    <col min="9" max="9" width="12.57421875" style="14" customWidth="1"/>
    <col min="10" max="10" width="10.00390625" style="14" customWidth="1"/>
    <col min="11" max="11" width="9.7109375" style="15" customWidth="1"/>
    <col min="12" max="12" width="10.28125" style="16" customWidth="1"/>
    <col min="13" max="14" width="9.140625" style="14" customWidth="1"/>
    <col min="15" max="15" width="0" style="14" hidden="1" customWidth="1"/>
    <col min="16" max="16384" width="9.140625" style="14" customWidth="1"/>
  </cols>
  <sheetData>
    <row r="1" spans="1:12" ht="12.75">
      <c r="A1" s="129" t="s">
        <v>801</v>
      </c>
      <c r="B1" s="124"/>
      <c r="C1" s="121" t="s">
        <v>935</v>
      </c>
      <c r="D1" s="122"/>
      <c r="E1" s="101"/>
      <c r="F1" s="102"/>
      <c r="G1" s="102"/>
      <c r="H1" s="102"/>
      <c r="I1" s="103"/>
      <c r="J1" s="634" t="s">
        <v>790</v>
      </c>
      <c r="K1" s="635"/>
      <c r="L1" s="636"/>
    </row>
    <row r="2" spans="1:12" ht="12.75">
      <c r="A2" s="124"/>
      <c r="B2" s="124"/>
      <c r="C2" s="123" t="s">
        <v>920</v>
      </c>
      <c r="D2" s="104"/>
      <c r="E2" s="120" t="s">
        <v>921</v>
      </c>
      <c r="F2" s="120" t="s">
        <v>922</v>
      </c>
      <c r="G2" s="105"/>
      <c r="H2" s="120" t="s">
        <v>786</v>
      </c>
      <c r="I2" s="105"/>
      <c r="J2" s="637" t="s">
        <v>791</v>
      </c>
      <c r="K2" s="638"/>
      <c r="L2" s="639"/>
    </row>
    <row r="3" spans="1:12" ht="13.5" thickBot="1">
      <c r="A3" s="129" t="s">
        <v>792</v>
      </c>
      <c r="B3" s="44"/>
      <c r="C3" s="120" t="s">
        <v>863</v>
      </c>
      <c r="D3" s="105"/>
      <c r="E3" s="124"/>
      <c r="F3" s="123" t="s">
        <v>864</v>
      </c>
      <c r="G3" s="106"/>
      <c r="H3" s="124"/>
      <c r="J3" s="640" t="s">
        <v>1066</v>
      </c>
      <c r="K3" s="641"/>
      <c r="L3" s="642"/>
    </row>
    <row r="4" spans="1:12" ht="13.5">
      <c r="A4" s="124"/>
      <c r="B4" s="130"/>
      <c r="C4" s="125" t="s">
        <v>976</v>
      </c>
      <c r="D4" s="126"/>
      <c r="E4" s="127"/>
      <c r="F4" s="127"/>
      <c r="G4" s="127"/>
      <c r="H4" s="127"/>
      <c r="I4" s="128"/>
      <c r="J4" s="127"/>
      <c r="K4" s="147"/>
      <c r="L4" s="148"/>
    </row>
    <row r="5" spans="1:12" s="19" customFormat="1" ht="51">
      <c r="A5" s="131"/>
      <c r="B5" s="132" t="s">
        <v>793</v>
      </c>
      <c r="C5" s="35" t="s">
        <v>470</v>
      </c>
      <c r="D5" s="35" t="s">
        <v>799</v>
      </c>
      <c r="E5" s="35" t="s">
        <v>950</v>
      </c>
      <c r="F5" s="107" t="s">
        <v>951</v>
      </c>
      <c r="G5" s="107" t="s">
        <v>954</v>
      </c>
      <c r="H5" s="107" t="s">
        <v>800</v>
      </c>
      <c r="I5" s="107" t="s">
        <v>876</v>
      </c>
      <c r="J5" s="149" t="s">
        <v>877</v>
      </c>
      <c r="K5" s="150" t="s">
        <v>865</v>
      </c>
      <c r="L5" s="151" t="s">
        <v>878</v>
      </c>
    </row>
    <row r="6" spans="1:12" ht="17.25" customHeight="1">
      <c r="A6" s="137" t="s">
        <v>866</v>
      </c>
      <c r="B6" s="133"/>
      <c r="C6" s="133"/>
      <c r="D6" s="133"/>
      <c r="E6" s="133"/>
      <c r="F6" s="133"/>
      <c r="G6" s="133"/>
      <c r="H6" s="133"/>
      <c r="I6" s="133"/>
      <c r="J6" s="134"/>
      <c r="K6" s="135"/>
      <c r="L6" s="136"/>
    </row>
    <row r="7" spans="1:15" ht="18" customHeight="1">
      <c r="A7" s="138" t="s">
        <v>500</v>
      </c>
      <c r="B7" s="108"/>
      <c r="C7" s="108"/>
      <c r="D7" s="108"/>
      <c r="E7" s="108"/>
      <c r="F7" s="108"/>
      <c r="G7" s="108"/>
      <c r="H7" s="108"/>
      <c r="I7" s="108"/>
      <c r="J7" s="152"/>
      <c r="K7" s="153"/>
      <c r="L7" s="154"/>
      <c r="O7" s="28">
        <f>SUM(C7:I7)</f>
        <v>0</v>
      </c>
    </row>
    <row r="8" spans="1:15" ht="18" customHeight="1">
      <c r="A8" s="138" t="s">
        <v>501</v>
      </c>
      <c r="B8" s="108"/>
      <c r="C8" s="108"/>
      <c r="D8" s="108"/>
      <c r="E8" s="108"/>
      <c r="F8" s="108"/>
      <c r="G8" s="108"/>
      <c r="H8" s="108"/>
      <c r="I8" s="108"/>
      <c r="J8" s="152"/>
      <c r="K8" s="153"/>
      <c r="L8" s="154"/>
      <c r="O8" s="28">
        <f>SUM(C8:I8)</f>
        <v>0</v>
      </c>
    </row>
    <row r="9" spans="1:12" ht="18" customHeight="1">
      <c r="A9" s="139" t="s">
        <v>502</v>
      </c>
      <c r="B9" s="36">
        <f aca="true" t="shared" si="0" ref="B9:I9">SUM(B7:B8)</f>
        <v>0</v>
      </c>
      <c r="C9" s="36">
        <f t="shared" si="0"/>
        <v>0</v>
      </c>
      <c r="D9" s="36">
        <f t="shared" si="0"/>
        <v>0</v>
      </c>
      <c r="E9" s="36">
        <f t="shared" si="0"/>
        <v>0</v>
      </c>
      <c r="F9" s="36">
        <f t="shared" si="0"/>
        <v>0</v>
      </c>
      <c r="G9" s="36">
        <f t="shared" si="0"/>
        <v>0</v>
      </c>
      <c r="H9" s="36">
        <f t="shared" si="0"/>
        <v>0</v>
      </c>
      <c r="I9" s="36">
        <f t="shared" si="0"/>
        <v>0</v>
      </c>
      <c r="J9" s="37" t="e">
        <f>B9/$D$3</f>
        <v>#DIV/0!</v>
      </c>
      <c r="K9" s="38" t="e">
        <f>B9/$G$3</f>
        <v>#DIV/0!</v>
      </c>
      <c r="L9" s="39" t="e">
        <f>B9/$B$86</f>
        <v>#DIV/0!</v>
      </c>
    </row>
    <row r="10" spans="1:15" ht="18.75" customHeight="1">
      <c r="A10" s="138" t="s">
        <v>503</v>
      </c>
      <c r="B10" s="108"/>
      <c r="C10" s="108"/>
      <c r="D10" s="108"/>
      <c r="E10" s="108"/>
      <c r="F10" s="108"/>
      <c r="G10" s="108"/>
      <c r="H10" s="108"/>
      <c r="I10" s="108"/>
      <c r="J10" s="155"/>
      <c r="K10" s="156"/>
      <c r="L10" s="157"/>
      <c r="O10" s="28">
        <f>SUM(C10:I10)</f>
        <v>0</v>
      </c>
    </row>
    <row r="11" spans="1:15" ht="18.75" customHeight="1">
      <c r="A11" s="138" t="s">
        <v>504</v>
      </c>
      <c r="B11" s="108"/>
      <c r="C11" s="108"/>
      <c r="D11" s="108"/>
      <c r="E11" s="108"/>
      <c r="F11" s="108"/>
      <c r="G11" s="108"/>
      <c r="H11" s="108"/>
      <c r="I11" s="108"/>
      <c r="J11" s="155"/>
      <c r="K11" s="156"/>
      <c r="L11" s="157"/>
      <c r="O11" s="28">
        <f>SUM(C11:I11)</f>
        <v>0</v>
      </c>
    </row>
    <row r="12" spans="1:12" ht="18.75" customHeight="1">
      <c r="A12" s="140" t="s">
        <v>505</v>
      </c>
      <c r="B12" s="36">
        <f aca="true" t="shared" si="1" ref="B12:I12">SUM(B9:B11)</f>
        <v>0</v>
      </c>
      <c r="C12" s="36">
        <f t="shared" si="1"/>
        <v>0</v>
      </c>
      <c r="D12" s="36">
        <f t="shared" si="1"/>
        <v>0</v>
      </c>
      <c r="E12" s="36">
        <f t="shared" si="1"/>
        <v>0</v>
      </c>
      <c r="F12" s="36">
        <f t="shared" si="1"/>
        <v>0</v>
      </c>
      <c r="G12" s="36">
        <f t="shared" si="1"/>
        <v>0</v>
      </c>
      <c r="H12" s="36">
        <f t="shared" si="1"/>
        <v>0</v>
      </c>
      <c r="I12" s="36">
        <f t="shared" si="1"/>
        <v>0</v>
      </c>
      <c r="J12" s="37" t="e">
        <f>B12/$D$3</f>
        <v>#DIV/0!</v>
      </c>
      <c r="K12" s="38" t="e">
        <f>B12/$G$3</f>
        <v>#DIV/0!</v>
      </c>
      <c r="L12" s="39" t="e">
        <f>B12/$B$86</f>
        <v>#DIV/0!</v>
      </c>
    </row>
    <row r="13" spans="1:12" ht="18" customHeight="1">
      <c r="A13" s="137" t="s">
        <v>867</v>
      </c>
      <c r="B13" s="133"/>
      <c r="C13" s="133"/>
      <c r="D13" s="133"/>
      <c r="E13" s="133"/>
      <c r="F13" s="133"/>
      <c r="G13" s="133"/>
      <c r="H13" s="133"/>
      <c r="I13" s="133"/>
      <c r="J13" s="134"/>
      <c r="K13" s="135"/>
      <c r="L13" s="136"/>
    </row>
    <row r="14" spans="1:15" ht="17.25" customHeight="1">
      <c r="A14" s="138" t="s">
        <v>506</v>
      </c>
      <c r="B14" s="108"/>
      <c r="C14" s="108"/>
      <c r="D14" s="108"/>
      <c r="E14" s="108"/>
      <c r="F14" s="108"/>
      <c r="G14" s="108"/>
      <c r="H14" s="108"/>
      <c r="I14" s="108"/>
      <c r="J14" s="155"/>
      <c r="K14" s="156"/>
      <c r="L14" s="157"/>
      <c r="O14" s="28">
        <f aca="true" t="shared" si="2" ref="O14:O19">SUM(C14:I14)</f>
        <v>0</v>
      </c>
    </row>
    <row r="15" spans="1:15" ht="18.75" customHeight="1">
      <c r="A15" s="138" t="s">
        <v>507</v>
      </c>
      <c r="B15" s="108"/>
      <c r="C15" s="108"/>
      <c r="D15" s="108"/>
      <c r="E15" s="108"/>
      <c r="F15" s="108"/>
      <c r="G15" s="108"/>
      <c r="H15" s="108"/>
      <c r="I15" s="108"/>
      <c r="J15" s="155"/>
      <c r="K15" s="156"/>
      <c r="L15" s="157"/>
      <c r="O15" s="28">
        <f t="shared" si="2"/>
        <v>0</v>
      </c>
    </row>
    <row r="16" spans="1:15" ht="18.75" customHeight="1">
      <c r="A16" s="138" t="s">
        <v>508</v>
      </c>
      <c r="B16" s="108"/>
      <c r="C16" s="108"/>
      <c r="D16" s="108"/>
      <c r="E16" s="108"/>
      <c r="F16" s="108"/>
      <c r="G16" s="108"/>
      <c r="H16" s="108"/>
      <c r="I16" s="108"/>
      <c r="J16" s="155"/>
      <c r="K16" s="156"/>
      <c r="L16" s="157"/>
      <c r="O16" s="28">
        <f t="shared" si="2"/>
        <v>0</v>
      </c>
    </row>
    <row r="17" spans="1:15" ht="18.75" customHeight="1">
      <c r="A17" s="138" t="s">
        <v>509</v>
      </c>
      <c r="B17" s="108"/>
      <c r="C17" s="108"/>
      <c r="D17" s="108"/>
      <c r="E17" s="108"/>
      <c r="F17" s="108"/>
      <c r="G17" s="108"/>
      <c r="H17" s="108"/>
      <c r="I17" s="108"/>
      <c r="J17" s="155"/>
      <c r="K17" s="156"/>
      <c r="L17" s="157"/>
      <c r="O17" s="28">
        <f t="shared" si="2"/>
        <v>0</v>
      </c>
    </row>
    <row r="18" spans="1:15" ht="18.75" customHeight="1">
      <c r="A18" s="138" t="s">
        <v>510</v>
      </c>
      <c r="B18" s="108"/>
      <c r="C18" s="108"/>
      <c r="D18" s="108"/>
      <c r="E18" s="108"/>
      <c r="F18" s="108"/>
      <c r="G18" s="108"/>
      <c r="H18" s="108"/>
      <c r="I18" s="108"/>
      <c r="J18" s="155"/>
      <c r="K18" s="156"/>
      <c r="L18" s="157"/>
      <c r="O18" s="28">
        <f t="shared" si="2"/>
        <v>0</v>
      </c>
    </row>
    <row r="19" spans="1:15" ht="19.5" customHeight="1">
      <c r="A19" s="138" t="s">
        <v>511</v>
      </c>
      <c r="B19" s="108"/>
      <c r="C19" s="108"/>
      <c r="D19" s="108"/>
      <c r="E19" s="108"/>
      <c r="F19" s="108"/>
      <c r="G19" s="108"/>
      <c r="H19" s="108"/>
      <c r="I19" s="108"/>
      <c r="J19" s="155"/>
      <c r="K19" s="156"/>
      <c r="L19" s="157"/>
      <c r="O19" s="28">
        <f t="shared" si="2"/>
        <v>0</v>
      </c>
    </row>
    <row r="20" spans="1:12" ht="18.75" customHeight="1">
      <c r="A20" s="140" t="s">
        <v>512</v>
      </c>
      <c r="B20" s="36">
        <f aca="true" t="shared" si="3" ref="B20:I20">SUM(B14:B19)</f>
        <v>0</v>
      </c>
      <c r="C20" s="36">
        <f t="shared" si="3"/>
        <v>0</v>
      </c>
      <c r="D20" s="36">
        <f t="shared" si="3"/>
        <v>0</v>
      </c>
      <c r="E20" s="36">
        <f t="shared" si="3"/>
        <v>0</v>
      </c>
      <c r="F20" s="36">
        <f t="shared" si="3"/>
        <v>0</v>
      </c>
      <c r="G20" s="36">
        <f t="shared" si="3"/>
        <v>0</v>
      </c>
      <c r="H20" s="36">
        <f t="shared" si="3"/>
        <v>0</v>
      </c>
      <c r="I20" s="36">
        <f t="shared" si="3"/>
        <v>0</v>
      </c>
      <c r="J20" s="37" t="e">
        <f>B20/$D$3</f>
        <v>#DIV/0!</v>
      </c>
      <c r="K20" s="38" t="e">
        <f>B20/$G$3</f>
        <v>#DIV/0!</v>
      </c>
      <c r="L20" s="39" t="e">
        <f>B20/$B$86</f>
        <v>#DIV/0!</v>
      </c>
    </row>
    <row r="21" spans="1:12" ht="18" customHeight="1">
      <c r="A21" s="141" t="s">
        <v>1006</v>
      </c>
      <c r="B21" s="133"/>
      <c r="C21" s="133"/>
      <c r="D21" s="133"/>
      <c r="E21" s="133"/>
      <c r="F21" s="133"/>
      <c r="G21" s="133"/>
      <c r="H21" s="133"/>
      <c r="I21" s="133"/>
      <c r="J21" s="134"/>
      <c r="K21" s="135"/>
      <c r="L21" s="136"/>
    </row>
    <row r="22" spans="1:15" ht="20.25" customHeight="1">
      <c r="A22" s="142" t="s">
        <v>506</v>
      </c>
      <c r="B22" s="108"/>
      <c r="C22" s="108"/>
      <c r="D22" s="108"/>
      <c r="E22" s="108"/>
      <c r="F22" s="108"/>
      <c r="G22" s="108"/>
      <c r="H22" s="108"/>
      <c r="I22" s="108"/>
      <c r="J22" s="155"/>
      <c r="K22" s="156"/>
      <c r="L22" s="157"/>
      <c r="O22" s="28">
        <f aca="true" t="shared" si="4" ref="O22:O27">SUM(C22:I22)</f>
        <v>0</v>
      </c>
    </row>
    <row r="23" spans="1:15" ht="18.75" customHeight="1">
      <c r="A23" s="142" t="s">
        <v>507</v>
      </c>
      <c r="B23" s="108"/>
      <c r="C23" s="108"/>
      <c r="D23" s="108"/>
      <c r="E23" s="108"/>
      <c r="F23" s="108"/>
      <c r="G23" s="108"/>
      <c r="H23" s="108"/>
      <c r="I23" s="108"/>
      <c r="J23" s="155"/>
      <c r="K23" s="156"/>
      <c r="L23" s="157"/>
      <c r="O23" s="28">
        <f t="shared" si="4"/>
        <v>0</v>
      </c>
    </row>
    <row r="24" spans="1:15" ht="18" customHeight="1">
      <c r="A24" s="142" t="s">
        <v>508</v>
      </c>
      <c r="B24" s="108"/>
      <c r="C24" s="108"/>
      <c r="D24" s="108"/>
      <c r="E24" s="108"/>
      <c r="F24" s="108"/>
      <c r="G24" s="108"/>
      <c r="H24" s="108"/>
      <c r="I24" s="108"/>
      <c r="J24" s="155"/>
      <c r="K24" s="156"/>
      <c r="L24" s="157"/>
      <c r="O24" s="28">
        <f t="shared" si="4"/>
        <v>0</v>
      </c>
    </row>
    <row r="25" spans="1:15" ht="18.75" customHeight="1">
      <c r="A25" s="142" t="s">
        <v>509</v>
      </c>
      <c r="B25" s="108"/>
      <c r="C25" s="108"/>
      <c r="D25" s="108"/>
      <c r="E25" s="108"/>
      <c r="F25" s="108"/>
      <c r="G25" s="108"/>
      <c r="H25" s="108"/>
      <c r="I25" s="108"/>
      <c r="J25" s="155"/>
      <c r="K25" s="156"/>
      <c r="L25" s="157"/>
      <c r="O25" s="28">
        <f t="shared" si="4"/>
        <v>0</v>
      </c>
    </row>
    <row r="26" spans="1:15" ht="19.5" customHeight="1">
      <c r="A26" s="142" t="s">
        <v>510</v>
      </c>
      <c r="B26" s="108"/>
      <c r="C26" s="108"/>
      <c r="D26" s="108"/>
      <c r="E26" s="108"/>
      <c r="F26" s="108"/>
      <c r="G26" s="108"/>
      <c r="H26" s="108"/>
      <c r="I26" s="108"/>
      <c r="J26" s="155"/>
      <c r="K26" s="156"/>
      <c r="L26" s="157"/>
      <c r="O26" s="28">
        <f t="shared" si="4"/>
        <v>0</v>
      </c>
    </row>
    <row r="27" spans="1:15" ht="19.5" customHeight="1">
      <c r="A27" s="138" t="s">
        <v>511</v>
      </c>
      <c r="B27" s="108"/>
      <c r="C27" s="108"/>
      <c r="D27" s="108"/>
      <c r="E27" s="108"/>
      <c r="F27" s="108"/>
      <c r="G27" s="108"/>
      <c r="H27" s="108"/>
      <c r="I27" s="108"/>
      <c r="J27" s="155"/>
      <c r="K27" s="156"/>
      <c r="L27" s="157"/>
      <c r="O27" s="28">
        <f t="shared" si="4"/>
        <v>0</v>
      </c>
    </row>
    <row r="28" spans="1:12" ht="19.5" customHeight="1">
      <c r="A28" s="140" t="s">
        <v>513</v>
      </c>
      <c r="B28" s="36">
        <f aca="true" t="shared" si="5" ref="B28:I28">SUM(B22:B27)</f>
        <v>0</v>
      </c>
      <c r="C28" s="36">
        <f t="shared" si="5"/>
        <v>0</v>
      </c>
      <c r="D28" s="36">
        <f t="shared" si="5"/>
        <v>0</v>
      </c>
      <c r="E28" s="36">
        <f t="shared" si="5"/>
        <v>0</v>
      </c>
      <c r="F28" s="36">
        <f t="shared" si="5"/>
        <v>0</v>
      </c>
      <c r="G28" s="36">
        <f t="shared" si="5"/>
        <v>0</v>
      </c>
      <c r="H28" s="36">
        <f t="shared" si="5"/>
        <v>0</v>
      </c>
      <c r="I28" s="36">
        <f t="shared" si="5"/>
        <v>0</v>
      </c>
      <c r="J28" s="37" t="e">
        <f>B28/$D$3</f>
        <v>#DIV/0!</v>
      </c>
      <c r="K28" s="38" t="e">
        <f>B28/$G$3</f>
        <v>#DIV/0!</v>
      </c>
      <c r="L28" s="39" t="e">
        <f>B28/$B$86</f>
        <v>#DIV/0!</v>
      </c>
    </row>
    <row r="29" spans="1:12" ht="17.25" customHeight="1">
      <c r="A29" s="137" t="s">
        <v>868</v>
      </c>
      <c r="B29" s="133"/>
      <c r="C29" s="133"/>
      <c r="D29" s="133"/>
      <c r="E29" s="133"/>
      <c r="F29" s="133"/>
      <c r="G29" s="133"/>
      <c r="H29" s="133"/>
      <c r="I29" s="133"/>
      <c r="J29" s="134"/>
      <c r="K29" s="135"/>
      <c r="L29" s="136"/>
    </row>
    <row r="30" spans="1:15" ht="15" customHeight="1">
      <c r="A30" s="138" t="s">
        <v>514</v>
      </c>
      <c r="B30" s="108"/>
      <c r="C30" s="108"/>
      <c r="D30" s="108"/>
      <c r="E30" s="108"/>
      <c r="F30" s="108"/>
      <c r="G30" s="108"/>
      <c r="H30" s="108"/>
      <c r="I30" s="108"/>
      <c r="J30" s="155"/>
      <c r="K30" s="156"/>
      <c r="L30" s="157"/>
      <c r="O30" s="28">
        <f>SUM(C30:I30)</f>
        <v>0</v>
      </c>
    </row>
    <row r="31" spans="1:15" ht="16.5" customHeight="1">
      <c r="A31" s="138" t="s">
        <v>515</v>
      </c>
      <c r="B31" s="108"/>
      <c r="C31" s="108"/>
      <c r="D31" s="108"/>
      <c r="E31" s="108"/>
      <c r="F31" s="108"/>
      <c r="G31" s="108"/>
      <c r="H31" s="108"/>
      <c r="I31" s="108"/>
      <c r="J31" s="155"/>
      <c r="K31" s="156"/>
      <c r="L31" s="157"/>
      <c r="O31" s="28">
        <f>SUM(C31:I31)</f>
        <v>0</v>
      </c>
    </row>
    <row r="32" spans="1:12" ht="15.75" customHeight="1">
      <c r="A32" s="140" t="s">
        <v>516</v>
      </c>
      <c r="B32" s="36">
        <f aca="true" t="shared" si="6" ref="B32:I32">SUM(B30:B31)</f>
        <v>0</v>
      </c>
      <c r="C32" s="36">
        <f t="shared" si="6"/>
        <v>0</v>
      </c>
      <c r="D32" s="36">
        <f t="shared" si="6"/>
        <v>0</v>
      </c>
      <c r="E32" s="36">
        <f t="shared" si="6"/>
        <v>0</v>
      </c>
      <c r="F32" s="36">
        <f t="shared" si="6"/>
        <v>0</v>
      </c>
      <c r="G32" s="36">
        <f t="shared" si="6"/>
        <v>0</v>
      </c>
      <c r="H32" s="36">
        <f t="shared" si="6"/>
        <v>0</v>
      </c>
      <c r="I32" s="36">
        <f t="shared" si="6"/>
        <v>0</v>
      </c>
      <c r="J32" s="37" t="e">
        <f>B32/$D$3</f>
        <v>#DIV/0!</v>
      </c>
      <c r="K32" s="38" t="e">
        <f>B32/$G$3</f>
        <v>#DIV/0!</v>
      </c>
      <c r="L32" s="39" t="e">
        <f>B32/$B$86</f>
        <v>#DIV/0!</v>
      </c>
    </row>
    <row r="33" spans="1:15" ht="12.75">
      <c r="A33" s="138" t="s">
        <v>517</v>
      </c>
      <c r="B33" s="108"/>
      <c r="C33" s="108"/>
      <c r="D33" s="108"/>
      <c r="E33" s="108"/>
      <c r="F33" s="108"/>
      <c r="G33" s="108"/>
      <c r="H33" s="108"/>
      <c r="I33" s="108"/>
      <c r="J33" s="152"/>
      <c r="K33" s="153"/>
      <c r="L33" s="154"/>
      <c r="O33" s="28">
        <f>SUM(C33:I33)</f>
        <v>0</v>
      </c>
    </row>
    <row r="34" spans="1:12" ht="15" customHeight="1">
      <c r="A34" s="140" t="s">
        <v>518</v>
      </c>
      <c r="B34" s="36">
        <f aca="true" t="shared" si="7" ref="B34:I34">SUM(B32:B33)</f>
        <v>0</v>
      </c>
      <c r="C34" s="36">
        <f t="shared" si="7"/>
        <v>0</v>
      </c>
      <c r="D34" s="36">
        <f t="shared" si="7"/>
        <v>0</v>
      </c>
      <c r="E34" s="36">
        <f t="shared" si="7"/>
        <v>0</v>
      </c>
      <c r="F34" s="36">
        <f t="shared" si="7"/>
        <v>0</v>
      </c>
      <c r="G34" s="36">
        <f t="shared" si="7"/>
        <v>0</v>
      </c>
      <c r="H34" s="36">
        <f t="shared" si="7"/>
        <v>0</v>
      </c>
      <c r="I34" s="36">
        <f t="shared" si="7"/>
        <v>0</v>
      </c>
      <c r="J34" s="37" t="e">
        <f>B34/$D$3</f>
        <v>#DIV/0!</v>
      </c>
      <c r="K34" s="38" t="e">
        <f>B34/$G$3</f>
        <v>#DIV/0!</v>
      </c>
      <c r="L34" s="39" t="e">
        <f>B34/$B$86</f>
        <v>#DIV/0!</v>
      </c>
    </row>
    <row r="35" spans="1:12" s="24" customFormat="1" ht="13.5" customHeight="1" hidden="1">
      <c r="A35" s="44"/>
      <c r="B35" s="17"/>
      <c r="C35" s="17"/>
      <c r="D35" s="17"/>
      <c r="E35" s="17"/>
      <c r="F35" s="17"/>
      <c r="G35" s="17"/>
      <c r="H35" s="17"/>
      <c r="I35" s="17"/>
      <c r="J35" s="158"/>
      <c r="K35" s="159"/>
      <c r="L35" s="160"/>
    </row>
    <row r="36" spans="1:12" ht="3.75" customHeight="1" hidden="1">
      <c r="A36" s="124"/>
      <c r="J36" s="161"/>
      <c r="K36" s="162"/>
      <c r="L36" s="163"/>
    </row>
    <row r="37" spans="1:12" ht="18" customHeight="1">
      <c r="A37" s="137" t="s">
        <v>869</v>
      </c>
      <c r="B37" s="133"/>
      <c r="C37" s="133"/>
      <c r="D37" s="133"/>
      <c r="E37" s="133"/>
      <c r="F37" s="133"/>
      <c r="G37" s="133"/>
      <c r="H37" s="133"/>
      <c r="I37" s="133"/>
      <c r="J37" s="134"/>
      <c r="K37" s="135"/>
      <c r="L37" s="136"/>
    </row>
    <row r="38" spans="1:15" ht="18.75" customHeight="1">
      <c r="A38" s="20" t="s">
        <v>519</v>
      </c>
      <c r="B38" s="108"/>
      <c r="C38" s="108"/>
      <c r="D38" s="108"/>
      <c r="E38" s="108"/>
      <c r="F38" s="108"/>
      <c r="G38" s="108"/>
      <c r="H38" s="108"/>
      <c r="I38" s="108"/>
      <c r="J38" s="155"/>
      <c r="K38" s="156"/>
      <c r="L38" s="157"/>
      <c r="O38" s="28">
        <f aca="true" t="shared" si="8" ref="O38:O44">SUM(C38:I38)</f>
        <v>0</v>
      </c>
    </row>
    <row r="39" spans="1:15" ht="19.5" customHeight="1">
      <c r="A39" s="138" t="s">
        <v>797</v>
      </c>
      <c r="B39" s="108"/>
      <c r="C39" s="108"/>
      <c r="D39" s="108"/>
      <c r="E39" s="108"/>
      <c r="F39" s="108"/>
      <c r="G39" s="108"/>
      <c r="H39" s="108"/>
      <c r="I39" s="108"/>
      <c r="J39" s="155"/>
      <c r="K39" s="156"/>
      <c r="L39" s="157"/>
      <c r="O39" s="28">
        <f t="shared" si="8"/>
        <v>0</v>
      </c>
    </row>
    <row r="40" spans="1:15" ht="19.5" customHeight="1">
      <c r="A40" s="138" t="s">
        <v>520</v>
      </c>
      <c r="B40" s="108"/>
      <c r="C40" s="108"/>
      <c r="D40" s="108"/>
      <c r="E40" s="108"/>
      <c r="F40" s="108"/>
      <c r="G40" s="108"/>
      <c r="H40" s="108"/>
      <c r="I40" s="108"/>
      <c r="J40" s="155"/>
      <c r="K40" s="156"/>
      <c r="L40" s="157"/>
      <c r="O40" s="28">
        <f t="shared" si="8"/>
        <v>0</v>
      </c>
    </row>
    <row r="41" spans="1:15" ht="19.5" customHeight="1">
      <c r="A41" s="20" t="s">
        <v>521</v>
      </c>
      <c r="B41" s="108"/>
      <c r="C41" s="108"/>
      <c r="D41" s="108"/>
      <c r="E41" s="108"/>
      <c r="F41" s="108"/>
      <c r="G41" s="108"/>
      <c r="H41" s="108"/>
      <c r="I41" s="108"/>
      <c r="J41" s="155"/>
      <c r="K41" s="156"/>
      <c r="L41" s="157"/>
      <c r="O41" s="28">
        <f t="shared" si="8"/>
        <v>0</v>
      </c>
    </row>
    <row r="42" spans="1:15" ht="20.25" customHeight="1">
      <c r="A42" s="138" t="s">
        <v>522</v>
      </c>
      <c r="B42" s="108"/>
      <c r="C42" s="108"/>
      <c r="D42" s="108"/>
      <c r="E42" s="108"/>
      <c r="F42" s="108"/>
      <c r="G42" s="108"/>
      <c r="H42" s="108"/>
      <c r="I42" s="108"/>
      <c r="J42" s="155"/>
      <c r="K42" s="156"/>
      <c r="L42" s="157"/>
      <c r="O42" s="28">
        <f t="shared" si="8"/>
        <v>0</v>
      </c>
    </row>
    <row r="43" spans="1:15" ht="18.75" customHeight="1">
      <c r="A43" s="138" t="s">
        <v>523</v>
      </c>
      <c r="B43" s="108"/>
      <c r="C43" s="108"/>
      <c r="D43" s="108"/>
      <c r="E43" s="108"/>
      <c r="F43" s="108"/>
      <c r="G43" s="108"/>
      <c r="H43" s="108"/>
      <c r="I43" s="108"/>
      <c r="J43" s="155"/>
      <c r="K43" s="156"/>
      <c r="L43" s="157"/>
      <c r="O43" s="28">
        <f t="shared" si="8"/>
        <v>0</v>
      </c>
    </row>
    <row r="44" spans="1:15" ht="18.75" customHeight="1">
      <c r="A44" s="138" t="s">
        <v>524</v>
      </c>
      <c r="B44" s="108"/>
      <c r="C44" s="108"/>
      <c r="D44" s="108"/>
      <c r="E44" s="108"/>
      <c r="F44" s="108"/>
      <c r="G44" s="108"/>
      <c r="H44" s="108"/>
      <c r="I44" s="108"/>
      <c r="J44" s="155"/>
      <c r="K44" s="156"/>
      <c r="L44" s="157"/>
      <c r="O44" s="28">
        <f t="shared" si="8"/>
        <v>0</v>
      </c>
    </row>
    <row r="45" spans="1:12" ht="15" customHeight="1">
      <c r="A45" s="140" t="s">
        <v>525</v>
      </c>
      <c r="B45" s="36">
        <f aca="true" t="shared" si="9" ref="B45:I45">SUM(B38:B44)</f>
        <v>0</v>
      </c>
      <c r="C45" s="36">
        <f t="shared" si="9"/>
        <v>0</v>
      </c>
      <c r="D45" s="36">
        <f t="shared" si="9"/>
        <v>0</v>
      </c>
      <c r="E45" s="36">
        <f t="shared" si="9"/>
        <v>0</v>
      </c>
      <c r="F45" s="36">
        <f t="shared" si="9"/>
        <v>0</v>
      </c>
      <c r="G45" s="36">
        <f t="shared" si="9"/>
        <v>0</v>
      </c>
      <c r="H45" s="36">
        <f t="shared" si="9"/>
        <v>0</v>
      </c>
      <c r="I45" s="36">
        <f t="shared" si="9"/>
        <v>0</v>
      </c>
      <c r="J45" s="37" t="e">
        <f>B45/$D$3</f>
        <v>#DIV/0!</v>
      </c>
      <c r="K45" s="38" t="e">
        <f>B45/$G$3</f>
        <v>#DIV/0!</v>
      </c>
      <c r="L45" s="39" t="e">
        <f>B45/$B$86</f>
        <v>#DIV/0!</v>
      </c>
    </row>
    <row r="46" spans="1:12" s="18" customFormat="1" ht="23.25" customHeight="1">
      <c r="A46" s="143" t="s">
        <v>870</v>
      </c>
      <c r="B46" s="133"/>
      <c r="C46" s="133"/>
      <c r="D46" s="133"/>
      <c r="E46" s="133"/>
      <c r="F46" s="133"/>
      <c r="G46" s="133"/>
      <c r="H46" s="133"/>
      <c r="I46" s="133"/>
      <c r="J46" s="134"/>
      <c r="K46" s="135"/>
      <c r="L46" s="136"/>
    </row>
    <row r="47" spans="1:15" ht="19.5" customHeight="1">
      <c r="A47" s="140" t="s">
        <v>526</v>
      </c>
      <c r="B47" s="108"/>
      <c r="C47" s="108"/>
      <c r="D47" s="108"/>
      <c r="E47" s="108"/>
      <c r="F47" s="108"/>
      <c r="G47" s="108"/>
      <c r="H47" s="108"/>
      <c r="I47" s="108"/>
      <c r="J47" s="37" t="e">
        <f>B47/$D$3</f>
        <v>#DIV/0!</v>
      </c>
      <c r="K47" s="38" t="e">
        <f>B47/$G$3</f>
        <v>#DIV/0!</v>
      </c>
      <c r="L47" s="39" t="e">
        <f>B47/$B$86</f>
        <v>#DIV/0!</v>
      </c>
      <c r="O47" s="28">
        <f>SUM(C47:I47)</f>
        <v>0</v>
      </c>
    </row>
    <row r="48" spans="1:12" ht="21.75" customHeight="1">
      <c r="A48" s="137" t="s">
        <v>871</v>
      </c>
      <c r="B48" s="133"/>
      <c r="C48" s="133"/>
      <c r="D48" s="133"/>
      <c r="E48" s="133"/>
      <c r="F48" s="133"/>
      <c r="G48" s="133"/>
      <c r="H48" s="133"/>
      <c r="I48" s="133"/>
      <c r="J48" s="134"/>
      <c r="K48" s="135"/>
      <c r="L48" s="136"/>
    </row>
    <row r="49" spans="1:15" ht="18" customHeight="1">
      <c r="A49" s="138" t="s">
        <v>527</v>
      </c>
      <c r="B49" s="108"/>
      <c r="C49" s="108"/>
      <c r="D49" s="108"/>
      <c r="E49" s="108"/>
      <c r="F49" s="108"/>
      <c r="G49" s="108"/>
      <c r="H49" s="108"/>
      <c r="I49" s="108"/>
      <c r="J49" s="155"/>
      <c r="K49" s="156"/>
      <c r="L49" s="157"/>
      <c r="O49" s="28">
        <f>SUM(C49:I49)</f>
        <v>0</v>
      </c>
    </row>
    <row r="50" spans="1:15" ht="18.75" customHeight="1">
      <c r="A50" s="138" t="s">
        <v>528</v>
      </c>
      <c r="B50" s="108"/>
      <c r="C50" s="108"/>
      <c r="D50" s="108"/>
      <c r="E50" s="108"/>
      <c r="F50" s="108"/>
      <c r="G50" s="108"/>
      <c r="H50" s="108"/>
      <c r="I50" s="108"/>
      <c r="J50" s="155"/>
      <c r="K50" s="156"/>
      <c r="L50" s="157"/>
      <c r="O50" s="28">
        <f>SUM(C50:I50)</f>
        <v>0</v>
      </c>
    </row>
    <row r="51" spans="1:15" ht="18" customHeight="1">
      <c r="A51" s="138" t="s">
        <v>524</v>
      </c>
      <c r="B51" s="108"/>
      <c r="C51" s="108"/>
      <c r="D51" s="108"/>
      <c r="E51" s="108"/>
      <c r="F51" s="108"/>
      <c r="G51" s="108"/>
      <c r="H51" s="108"/>
      <c r="I51" s="108"/>
      <c r="J51" s="155"/>
      <c r="K51" s="156"/>
      <c r="L51" s="157"/>
      <c r="O51" s="28">
        <f>SUM(C51:I51)</f>
        <v>0</v>
      </c>
    </row>
    <row r="52" spans="1:15" ht="19.5" customHeight="1">
      <c r="A52" s="20" t="s">
        <v>529</v>
      </c>
      <c r="B52" s="108"/>
      <c r="C52" s="108"/>
      <c r="D52" s="108"/>
      <c r="E52" s="108"/>
      <c r="F52" s="108"/>
      <c r="G52" s="108"/>
      <c r="H52" s="108"/>
      <c r="I52" s="108"/>
      <c r="J52" s="155"/>
      <c r="K52" s="156"/>
      <c r="L52" s="157"/>
      <c r="O52" s="28">
        <f>SUM(C52:I52)</f>
        <v>0</v>
      </c>
    </row>
    <row r="53" spans="1:12" ht="18.75" customHeight="1">
      <c r="A53" s="140" t="s">
        <v>530</v>
      </c>
      <c r="B53" s="36">
        <f aca="true" t="shared" si="10" ref="B53:I53">SUM(B49:B52)</f>
        <v>0</v>
      </c>
      <c r="C53" s="36">
        <f t="shared" si="10"/>
        <v>0</v>
      </c>
      <c r="D53" s="36">
        <f t="shared" si="10"/>
        <v>0</v>
      </c>
      <c r="E53" s="36">
        <f t="shared" si="10"/>
        <v>0</v>
      </c>
      <c r="F53" s="36">
        <f t="shared" si="10"/>
        <v>0</v>
      </c>
      <c r="G53" s="36">
        <f t="shared" si="10"/>
        <v>0</v>
      </c>
      <c r="H53" s="36">
        <f t="shared" si="10"/>
        <v>0</v>
      </c>
      <c r="I53" s="36">
        <f t="shared" si="10"/>
        <v>0</v>
      </c>
      <c r="J53" s="37" t="e">
        <f>B53/$D$3</f>
        <v>#DIV/0!</v>
      </c>
      <c r="K53" s="38" t="e">
        <f>B53/$G$3</f>
        <v>#DIV/0!</v>
      </c>
      <c r="L53" s="39" t="e">
        <f>B53/$B$86</f>
        <v>#DIV/0!</v>
      </c>
    </row>
    <row r="54" spans="1:12" ht="18" customHeight="1">
      <c r="A54" s="137" t="s">
        <v>872</v>
      </c>
      <c r="B54" s="133"/>
      <c r="C54" s="133"/>
      <c r="D54" s="133"/>
      <c r="E54" s="133"/>
      <c r="F54" s="133"/>
      <c r="G54" s="133"/>
      <c r="H54" s="133"/>
      <c r="I54" s="133"/>
      <c r="J54" s="134"/>
      <c r="K54" s="135"/>
      <c r="L54" s="136"/>
    </row>
    <row r="55" spans="1:15" ht="18.75" customHeight="1">
      <c r="A55" s="138" t="s">
        <v>531</v>
      </c>
      <c r="B55" s="108"/>
      <c r="C55" s="108"/>
      <c r="D55" s="108"/>
      <c r="E55" s="108"/>
      <c r="F55" s="108"/>
      <c r="G55" s="108"/>
      <c r="H55" s="108"/>
      <c r="I55" s="108"/>
      <c r="J55" s="155"/>
      <c r="K55" s="156"/>
      <c r="L55" s="157"/>
      <c r="O55" s="28">
        <f>SUM(C55:I55)</f>
        <v>0</v>
      </c>
    </row>
    <row r="56" spans="1:15" ht="19.5" customHeight="1">
      <c r="A56" s="20" t="s">
        <v>532</v>
      </c>
      <c r="B56" s="108"/>
      <c r="C56" s="108"/>
      <c r="D56" s="108"/>
      <c r="E56" s="108"/>
      <c r="F56" s="108"/>
      <c r="G56" s="108"/>
      <c r="H56" s="108"/>
      <c r="I56" s="108"/>
      <c r="J56" s="155"/>
      <c r="K56" s="156"/>
      <c r="L56" s="157"/>
      <c r="O56" s="28">
        <f>SUM(C56:I56)</f>
        <v>0</v>
      </c>
    </row>
    <row r="57" spans="1:12" ht="19.5" customHeight="1">
      <c r="A57" s="140" t="s">
        <v>533</v>
      </c>
      <c r="B57" s="36">
        <f aca="true" t="shared" si="11" ref="B57:I57">SUM(B55:B56)</f>
        <v>0</v>
      </c>
      <c r="C57" s="36">
        <f t="shared" si="11"/>
        <v>0</v>
      </c>
      <c r="D57" s="36">
        <f t="shared" si="11"/>
        <v>0</v>
      </c>
      <c r="E57" s="36">
        <f t="shared" si="11"/>
        <v>0</v>
      </c>
      <c r="F57" s="36">
        <f t="shared" si="11"/>
        <v>0</v>
      </c>
      <c r="G57" s="36">
        <f t="shared" si="11"/>
        <v>0</v>
      </c>
      <c r="H57" s="36">
        <f t="shared" si="11"/>
        <v>0</v>
      </c>
      <c r="I57" s="36">
        <f t="shared" si="11"/>
        <v>0</v>
      </c>
      <c r="J57" s="37" t="e">
        <f>B57/$D$3</f>
        <v>#DIV/0!</v>
      </c>
      <c r="K57" s="38" t="e">
        <f>B57/$G$3</f>
        <v>#DIV/0!</v>
      </c>
      <c r="L57" s="39" t="e">
        <f>B57/$B$86</f>
        <v>#DIV/0!</v>
      </c>
    </row>
    <row r="58" spans="1:12" ht="18" customHeight="1">
      <c r="A58" s="137" t="s">
        <v>873</v>
      </c>
      <c r="B58" s="133"/>
      <c r="C58" s="133"/>
      <c r="D58" s="133"/>
      <c r="E58" s="133"/>
      <c r="F58" s="133"/>
      <c r="G58" s="133"/>
      <c r="H58" s="133"/>
      <c r="I58" s="133"/>
      <c r="J58" s="134"/>
      <c r="K58" s="135"/>
      <c r="L58" s="136"/>
    </row>
    <row r="59" spans="1:15" ht="18" customHeight="1">
      <c r="A59" s="138" t="s">
        <v>534</v>
      </c>
      <c r="B59" s="108"/>
      <c r="C59" s="108"/>
      <c r="D59" s="108"/>
      <c r="E59" s="108"/>
      <c r="F59" s="108"/>
      <c r="G59" s="108"/>
      <c r="H59" s="108"/>
      <c r="I59" s="108"/>
      <c r="J59" s="155"/>
      <c r="K59" s="156"/>
      <c r="L59" s="157"/>
      <c r="O59" s="28">
        <f>SUM(C59:I59)</f>
        <v>0</v>
      </c>
    </row>
    <row r="60" spans="1:15" ht="18.75" customHeight="1">
      <c r="A60" s="20" t="s">
        <v>532</v>
      </c>
      <c r="B60" s="108"/>
      <c r="C60" s="108"/>
      <c r="D60" s="108"/>
      <c r="E60" s="108"/>
      <c r="F60" s="108"/>
      <c r="G60" s="108"/>
      <c r="H60" s="108"/>
      <c r="I60" s="108"/>
      <c r="J60" s="155"/>
      <c r="K60" s="156"/>
      <c r="L60" s="157"/>
      <c r="O60" s="28">
        <f>SUM(C60:I60)</f>
        <v>0</v>
      </c>
    </row>
    <row r="61" spans="1:12" ht="19.5" customHeight="1">
      <c r="A61" s="140" t="s">
        <v>802</v>
      </c>
      <c r="B61" s="36">
        <f aca="true" t="shared" si="12" ref="B61:I61">SUM(B59:B60)</f>
        <v>0</v>
      </c>
      <c r="C61" s="36">
        <f t="shared" si="12"/>
        <v>0</v>
      </c>
      <c r="D61" s="36">
        <f t="shared" si="12"/>
        <v>0</v>
      </c>
      <c r="E61" s="36">
        <f t="shared" si="12"/>
        <v>0</v>
      </c>
      <c r="F61" s="36">
        <f t="shared" si="12"/>
        <v>0</v>
      </c>
      <c r="G61" s="36">
        <f t="shared" si="12"/>
        <v>0</v>
      </c>
      <c r="H61" s="36">
        <f t="shared" si="12"/>
        <v>0</v>
      </c>
      <c r="I61" s="36">
        <f t="shared" si="12"/>
        <v>0</v>
      </c>
      <c r="J61" s="37" t="e">
        <f>B61/$D$3</f>
        <v>#DIV/0!</v>
      </c>
      <c r="K61" s="38" t="e">
        <f>B61/$G$3</f>
        <v>#DIV/0!</v>
      </c>
      <c r="L61" s="39" t="e">
        <f>B61/$B$86</f>
        <v>#DIV/0!</v>
      </c>
    </row>
    <row r="62" spans="1:12" ht="18" customHeight="1">
      <c r="A62" s="137" t="s">
        <v>874</v>
      </c>
      <c r="B62" s="133"/>
      <c r="C62" s="133"/>
      <c r="D62" s="133"/>
      <c r="E62" s="133"/>
      <c r="F62" s="133"/>
      <c r="G62" s="133"/>
      <c r="H62" s="133"/>
      <c r="I62" s="133"/>
      <c r="J62" s="134"/>
      <c r="K62" s="135"/>
      <c r="L62" s="136"/>
    </row>
    <row r="63" spans="1:15" ht="19.5" customHeight="1">
      <c r="A63" s="138" t="s">
        <v>535</v>
      </c>
      <c r="B63" s="108"/>
      <c r="C63" s="108"/>
      <c r="D63" s="108"/>
      <c r="E63" s="108"/>
      <c r="F63" s="108"/>
      <c r="G63" s="108"/>
      <c r="H63" s="108"/>
      <c r="I63" s="108"/>
      <c r="J63" s="155"/>
      <c r="K63" s="156"/>
      <c r="L63" s="157"/>
      <c r="O63" s="28">
        <f aca="true" t="shared" si="13" ref="O63:O73">SUM(C63:I63)</f>
        <v>0</v>
      </c>
    </row>
    <row r="64" spans="1:15" ht="18.75" customHeight="1">
      <c r="A64" s="138" t="s">
        <v>536</v>
      </c>
      <c r="B64" s="108"/>
      <c r="C64" s="108"/>
      <c r="D64" s="108"/>
      <c r="E64" s="108"/>
      <c r="F64" s="108"/>
      <c r="G64" s="108"/>
      <c r="H64" s="108"/>
      <c r="I64" s="108"/>
      <c r="J64" s="155"/>
      <c r="K64" s="156"/>
      <c r="L64" s="157"/>
      <c r="O64" s="28">
        <f t="shared" si="13"/>
        <v>0</v>
      </c>
    </row>
    <row r="65" spans="1:15" ht="16.5" customHeight="1">
      <c r="A65" s="138" t="s">
        <v>537</v>
      </c>
      <c r="B65" s="108"/>
      <c r="C65" s="108"/>
      <c r="D65" s="108"/>
      <c r="E65" s="108"/>
      <c r="F65" s="108"/>
      <c r="G65" s="108"/>
      <c r="H65" s="108"/>
      <c r="I65" s="108"/>
      <c r="J65" s="155"/>
      <c r="K65" s="156"/>
      <c r="L65" s="157"/>
      <c r="O65" s="28">
        <f t="shared" si="13"/>
        <v>0</v>
      </c>
    </row>
    <row r="66" spans="1:15" ht="17.25" customHeight="1">
      <c r="A66" s="144" t="s">
        <v>538</v>
      </c>
      <c r="B66" s="108"/>
      <c r="C66" s="108"/>
      <c r="D66" s="108"/>
      <c r="E66" s="108"/>
      <c r="F66" s="108"/>
      <c r="G66" s="108"/>
      <c r="H66" s="108"/>
      <c r="I66" s="108"/>
      <c r="J66" s="155"/>
      <c r="K66" s="156"/>
      <c r="L66" s="157"/>
      <c r="O66" s="28">
        <f t="shared" si="13"/>
        <v>0</v>
      </c>
    </row>
    <row r="67" spans="1:15" ht="18.75" customHeight="1">
      <c r="A67" s="138" t="s">
        <v>539</v>
      </c>
      <c r="B67" s="108"/>
      <c r="C67" s="108"/>
      <c r="D67" s="108"/>
      <c r="E67" s="108"/>
      <c r="F67" s="108"/>
      <c r="G67" s="108"/>
      <c r="H67" s="108"/>
      <c r="I67" s="108"/>
      <c r="J67" s="155"/>
      <c r="K67" s="156"/>
      <c r="L67" s="157"/>
      <c r="O67" s="28">
        <f t="shared" si="13"/>
        <v>0</v>
      </c>
    </row>
    <row r="68" spans="1:15" ht="16.5" customHeight="1">
      <c r="A68" s="138" t="s">
        <v>540</v>
      </c>
      <c r="B68" s="108"/>
      <c r="C68" s="108"/>
      <c r="D68" s="108"/>
      <c r="E68" s="108"/>
      <c r="F68" s="108"/>
      <c r="G68" s="108"/>
      <c r="H68" s="108"/>
      <c r="I68" s="108"/>
      <c r="J68" s="155"/>
      <c r="K68" s="156"/>
      <c r="L68" s="157"/>
      <c r="O68" s="28">
        <f t="shared" si="13"/>
        <v>0</v>
      </c>
    </row>
    <row r="69" spans="1:15" ht="17.25" customHeight="1">
      <c r="A69" s="138" t="s">
        <v>541</v>
      </c>
      <c r="B69" s="108"/>
      <c r="C69" s="108"/>
      <c r="D69" s="108"/>
      <c r="E69" s="108"/>
      <c r="F69" s="108"/>
      <c r="G69" s="108"/>
      <c r="H69" s="108"/>
      <c r="I69" s="108"/>
      <c r="J69" s="155"/>
      <c r="K69" s="156"/>
      <c r="L69" s="157"/>
      <c r="O69" s="28">
        <f t="shared" si="13"/>
        <v>0</v>
      </c>
    </row>
    <row r="70" spans="1:15" ht="18" customHeight="1">
      <c r="A70" s="138" t="s">
        <v>542</v>
      </c>
      <c r="B70" s="108"/>
      <c r="C70" s="108"/>
      <c r="D70" s="108"/>
      <c r="E70" s="108"/>
      <c r="F70" s="108"/>
      <c r="G70" s="108"/>
      <c r="H70" s="108"/>
      <c r="I70" s="108"/>
      <c r="J70" s="155"/>
      <c r="K70" s="156"/>
      <c r="L70" s="157"/>
      <c r="O70" s="28">
        <f t="shared" si="13"/>
        <v>0</v>
      </c>
    </row>
    <row r="71" spans="1:15" ht="18.75" customHeight="1">
      <c r="A71" s="138" t="s">
        <v>543</v>
      </c>
      <c r="B71" s="108"/>
      <c r="C71" s="108"/>
      <c r="D71" s="108"/>
      <c r="E71" s="108"/>
      <c r="F71" s="108"/>
      <c r="G71" s="108"/>
      <c r="H71" s="108"/>
      <c r="I71" s="108"/>
      <c r="J71" s="155"/>
      <c r="K71" s="156"/>
      <c r="L71" s="157"/>
      <c r="O71" s="28">
        <f t="shared" si="13"/>
        <v>0</v>
      </c>
    </row>
    <row r="72" spans="1:15" ht="18.75" customHeight="1">
      <c r="A72" s="138" t="s">
        <v>679</v>
      </c>
      <c r="B72" s="108"/>
      <c r="C72" s="108"/>
      <c r="D72" s="108"/>
      <c r="E72" s="108"/>
      <c r="F72" s="108"/>
      <c r="G72" s="108"/>
      <c r="H72" s="108"/>
      <c r="I72" s="108"/>
      <c r="J72" s="155"/>
      <c r="K72" s="156"/>
      <c r="L72" s="157"/>
      <c r="O72" s="28"/>
    </row>
    <row r="73" spans="1:15" ht="18.75" customHeight="1">
      <c r="A73" s="20" t="s">
        <v>544</v>
      </c>
      <c r="B73" s="108"/>
      <c r="C73" s="108"/>
      <c r="D73" s="108"/>
      <c r="E73" s="108"/>
      <c r="F73" s="108"/>
      <c r="G73" s="108"/>
      <c r="H73" s="108"/>
      <c r="I73" s="108"/>
      <c r="J73" s="155"/>
      <c r="K73" s="156"/>
      <c r="L73" s="157"/>
      <c r="O73" s="28">
        <f t="shared" si="13"/>
        <v>0</v>
      </c>
    </row>
    <row r="74" spans="1:12" ht="18" customHeight="1">
      <c r="A74" s="140" t="s">
        <v>545</v>
      </c>
      <c r="B74" s="36">
        <f aca="true" t="shared" si="14" ref="B74:I74">SUM(B63:B73)</f>
        <v>0</v>
      </c>
      <c r="C74" s="36">
        <f t="shared" si="14"/>
        <v>0</v>
      </c>
      <c r="D74" s="36">
        <f t="shared" si="14"/>
        <v>0</v>
      </c>
      <c r="E74" s="36">
        <f t="shared" si="14"/>
        <v>0</v>
      </c>
      <c r="F74" s="36">
        <f t="shared" si="14"/>
        <v>0</v>
      </c>
      <c r="G74" s="36">
        <f t="shared" si="14"/>
        <v>0</v>
      </c>
      <c r="H74" s="36">
        <f t="shared" si="14"/>
        <v>0</v>
      </c>
      <c r="I74" s="36">
        <f t="shared" si="14"/>
        <v>0</v>
      </c>
      <c r="J74" s="37" t="e">
        <f>B74/$D$3</f>
        <v>#DIV/0!</v>
      </c>
      <c r="K74" s="38" t="e">
        <f>B74/$G$3</f>
        <v>#DIV/0!</v>
      </c>
      <c r="L74" s="39" t="e">
        <f>B74/$B$86</f>
        <v>#DIV/0!</v>
      </c>
    </row>
    <row r="75" spans="1:12" ht="18.75" customHeight="1">
      <c r="A75" s="140" t="s">
        <v>546</v>
      </c>
      <c r="B75" s="36">
        <f aca="true" t="shared" si="15" ref="B75:I75">B12+B20+B28+B34+B45+B47+B53+B57+B61+B74</f>
        <v>0</v>
      </c>
      <c r="C75" s="36">
        <f t="shared" si="15"/>
        <v>0</v>
      </c>
      <c r="D75" s="36">
        <f t="shared" si="15"/>
        <v>0</v>
      </c>
      <c r="E75" s="36">
        <f t="shared" si="15"/>
        <v>0</v>
      </c>
      <c r="F75" s="36">
        <f t="shared" si="15"/>
        <v>0</v>
      </c>
      <c r="G75" s="36">
        <f t="shared" si="15"/>
        <v>0</v>
      </c>
      <c r="H75" s="36">
        <f t="shared" si="15"/>
        <v>0</v>
      </c>
      <c r="I75" s="36">
        <f t="shared" si="15"/>
        <v>0</v>
      </c>
      <c r="J75" s="37" t="e">
        <f>B75/$D$3</f>
        <v>#DIV/0!</v>
      </c>
      <c r="K75" s="38" t="e">
        <f>B75/$G$3</f>
        <v>#DIV/0!</v>
      </c>
      <c r="L75" s="39" t="e">
        <f>B75/$B$86</f>
        <v>#DIV/0!</v>
      </c>
    </row>
    <row r="76" spans="1:12" ht="12.75">
      <c r="A76" s="124"/>
      <c r="B76" s="347"/>
      <c r="C76" s="348"/>
      <c r="D76" s="348"/>
      <c r="E76" s="348"/>
      <c r="F76" s="348"/>
      <c r="G76" s="348"/>
      <c r="H76" s="348"/>
      <c r="I76" s="348"/>
      <c r="J76" s="161"/>
      <c r="K76" s="162"/>
      <c r="L76" s="163"/>
    </row>
    <row r="77" spans="1:12" ht="12.75">
      <c r="A77" s="137" t="s">
        <v>875</v>
      </c>
      <c r="B77" s="349"/>
      <c r="C77" s="350"/>
      <c r="D77" s="350"/>
      <c r="E77" s="350"/>
      <c r="F77" s="350"/>
      <c r="G77" s="350"/>
      <c r="H77" s="350"/>
      <c r="I77" s="350"/>
      <c r="J77" s="164"/>
      <c r="K77" s="165"/>
      <c r="L77" s="166"/>
    </row>
    <row r="78" spans="1:15" ht="18" customHeight="1">
      <c r="A78" s="138" t="s">
        <v>547</v>
      </c>
      <c r="B78" s="108"/>
      <c r="C78" s="108"/>
      <c r="D78" s="108"/>
      <c r="E78" s="108"/>
      <c r="F78" s="108"/>
      <c r="G78" s="108"/>
      <c r="H78" s="108"/>
      <c r="I78" s="108"/>
      <c r="J78" s="454" t="e">
        <f>B78/$D$3</f>
        <v>#DIV/0!</v>
      </c>
      <c r="K78" s="38" t="e">
        <f>B78/$G$3</f>
        <v>#DIV/0!</v>
      </c>
      <c r="L78" s="39" t="e">
        <f>B78/$B$86</f>
        <v>#DIV/0!</v>
      </c>
      <c r="O78" s="28">
        <f aca="true" t="shared" si="16" ref="O78:O84">SUM(C78:I78)</f>
        <v>0</v>
      </c>
    </row>
    <row r="79" spans="1:15" ht="18" customHeight="1">
      <c r="A79" s="138" t="s">
        <v>798</v>
      </c>
      <c r="B79" s="108"/>
      <c r="C79" s="108"/>
      <c r="D79" s="108"/>
      <c r="E79" s="108"/>
      <c r="F79" s="108"/>
      <c r="G79" s="108"/>
      <c r="H79" s="108"/>
      <c r="I79" s="108"/>
      <c r="J79" s="155"/>
      <c r="K79" s="156"/>
      <c r="L79" s="157"/>
      <c r="O79" s="28">
        <f t="shared" si="16"/>
        <v>0</v>
      </c>
    </row>
    <row r="80" spans="1:15" ht="18" customHeight="1">
      <c r="A80" s="138" t="s">
        <v>548</v>
      </c>
      <c r="B80" s="108"/>
      <c r="C80" s="108"/>
      <c r="D80" s="108"/>
      <c r="E80" s="108"/>
      <c r="F80" s="108"/>
      <c r="G80" s="108"/>
      <c r="H80" s="108"/>
      <c r="I80" s="108"/>
      <c r="J80" s="155"/>
      <c r="K80" s="156"/>
      <c r="L80" s="157"/>
      <c r="O80" s="28">
        <f t="shared" si="16"/>
        <v>0</v>
      </c>
    </row>
    <row r="81" spans="1:15" ht="18" customHeight="1">
      <c r="A81" s="20" t="s">
        <v>549</v>
      </c>
      <c r="B81" s="108"/>
      <c r="C81" s="108"/>
      <c r="D81" s="108"/>
      <c r="E81" s="108"/>
      <c r="F81" s="108"/>
      <c r="G81" s="108"/>
      <c r="H81" s="108"/>
      <c r="I81" s="108"/>
      <c r="J81" s="155"/>
      <c r="K81" s="156"/>
      <c r="L81" s="157"/>
      <c r="O81" s="28">
        <f t="shared" si="16"/>
        <v>0</v>
      </c>
    </row>
    <row r="82" spans="1:15" ht="19.5" customHeight="1">
      <c r="A82" s="20" t="s">
        <v>549</v>
      </c>
      <c r="B82" s="108"/>
      <c r="C82" s="108"/>
      <c r="D82" s="108"/>
      <c r="E82" s="108"/>
      <c r="F82" s="108"/>
      <c r="G82" s="108"/>
      <c r="H82" s="108"/>
      <c r="I82" s="108"/>
      <c r="J82" s="155"/>
      <c r="K82" s="156"/>
      <c r="L82" s="157"/>
      <c r="O82" s="28">
        <f t="shared" si="16"/>
        <v>0</v>
      </c>
    </row>
    <row r="83" spans="1:15" ht="18.75" customHeight="1">
      <c r="A83" s="20" t="s">
        <v>549</v>
      </c>
      <c r="B83" s="108"/>
      <c r="C83" s="108"/>
      <c r="D83" s="108"/>
      <c r="E83" s="108"/>
      <c r="F83" s="108"/>
      <c r="G83" s="108"/>
      <c r="H83" s="108"/>
      <c r="I83" s="108"/>
      <c r="J83" s="155"/>
      <c r="K83" s="156"/>
      <c r="L83" s="157"/>
      <c r="O83" s="28">
        <f t="shared" si="16"/>
        <v>0</v>
      </c>
    </row>
    <row r="84" spans="1:15" ht="18.75" customHeight="1">
      <c r="A84" s="20" t="s">
        <v>549</v>
      </c>
      <c r="B84" s="108"/>
      <c r="C84" s="108"/>
      <c r="D84" s="108"/>
      <c r="E84" s="108"/>
      <c r="F84" s="108"/>
      <c r="G84" s="108"/>
      <c r="H84" s="108"/>
      <c r="I84" s="108"/>
      <c r="J84" s="155"/>
      <c r="K84" s="156"/>
      <c r="L84" s="157"/>
      <c r="O84" s="28">
        <f t="shared" si="16"/>
        <v>0</v>
      </c>
    </row>
    <row r="85" spans="1:12" ht="18.75" customHeight="1">
      <c r="A85" s="139" t="s">
        <v>550</v>
      </c>
      <c r="B85" s="36">
        <f aca="true" t="shared" si="17" ref="B85:I85">SUM(B78:B84)</f>
        <v>0</v>
      </c>
      <c r="C85" s="36">
        <f t="shared" si="17"/>
        <v>0</v>
      </c>
      <c r="D85" s="36">
        <f t="shared" si="17"/>
        <v>0</v>
      </c>
      <c r="E85" s="36">
        <f t="shared" si="17"/>
        <v>0</v>
      </c>
      <c r="F85" s="36">
        <f t="shared" si="17"/>
        <v>0</v>
      </c>
      <c r="G85" s="36">
        <f t="shared" si="17"/>
        <v>0</v>
      </c>
      <c r="H85" s="36">
        <f t="shared" si="17"/>
        <v>0</v>
      </c>
      <c r="I85" s="36">
        <f t="shared" si="17"/>
        <v>0</v>
      </c>
      <c r="J85" s="37" t="e">
        <f>B85/$D$3</f>
        <v>#DIV/0!</v>
      </c>
      <c r="K85" s="38" t="e">
        <f>B85/$G$3</f>
        <v>#DIV/0!</v>
      </c>
      <c r="L85" s="39" t="e">
        <f>B85/$B$86</f>
        <v>#DIV/0!</v>
      </c>
    </row>
    <row r="86" spans="1:12" ht="17.25" customHeight="1">
      <c r="A86" s="145" t="s">
        <v>551</v>
      </c>
      <c r="B86" s="36">
        <f>B75+B85</f>
        <v>0</v>
      </c>
      <c r="C86" s="29"/>
      <c r="D86" s="29"/>
      <c r="E86" s="29"/>
      <c r="F86" s="29"/>
      <c r="G86" s="29"/>
      <c r="H86" s="29"/>
      <c r="I86" s="29"/>
      <c r="J86" s="37" t="e">
        <f>B86/$D$3</f>
        <v>#DIV/0!</v>
      </c>
      <c r="K86" s="38" t="e">
        <f>B86/$G$3</f>
        <v>#DIV/0!</v>
      </c>
      <c r="L86" s="39" t="e">
        <f>B86/$B$86</f>
        <v>#DIV/0!</v>
      </c>
    </row>
    <row r="87" spans="1:12" ht="21.75" customHeight="1">
      <c r="A87" s="632" t="s">
        <v>803</v>
      </c>
      <c r="B87" s="633"/>
      <c r="C87" s="36">
        <f aca="true" t="shared" si="18" ref="C87:I87">C75+C85</f>
        <v>0</v>
      </c>
      <c r="D87" s="36">
        <f t="shared" si="18"/>
        <v>0</v>
      </c>
      <c r="E87" s="36">
        <f t="shared" si="18"/>
        <v>0</v>
      </c>
      <c r="F87" s="36">
        <f t="shared" si="18"/>
        <v>0</v>
      </c>
      <c r="G87" s="36">
        <f t="shared" si="18"/>
        <v>0</v>
      </c>
      <c r="H87" s="36">
        <f t="shared" si="18"/>
        <v>0</v>
      </c>
      <c r="I87" s="36">
        <f t="shared" si="18"/>
        <v>0</v>
      </c>
      <c r="J87" s="30"/>
      <c r="K87" s="31"/>
      <c r="L87" s="32"/>
    </row>
    <row r="88" spans="1:12" ht="17.25" customHeight="1">
      <c r="A88" s="124"/>
      <c r="B88" s="350"/>
      <c r="C88" s="350"/>
      <c r="D88" s="350"/>
      <c r="E88" s="350"/>
      <c r="F88" s="350"/>
      <c r="G88" s="350"/>
      <c r="H88" s="350"/>
      <c r="I88" s="350"/>
      <c r="J88" s="164"/>
      <c r="K88" s="165"/>
      <c r="L88" s="166"/>
    </row>
    <row r="89" spans="1:12" s="33" customFormat="1" ht="17.25" customHeight="1">
      <c r="A89" s="351"/>
      <c r="B89" s="350"/>
      <c r="C89" s="350"/>
      <c r="D89" s="350"/>
      <c r="E89" s="350"/>
      <c r="F89" s="350"/>
      <c r="G89" s="350"/>
      <c r="H89" s="350"/>
      <c r="I89" s="350"/>
      <c r="J89" s="164"/>
      <c r="K89" s="165"/>
      <c r="L89" s="166"/>
    </row>
    <row r="90" spans="1:12" ht="17.25" customHeight="1">
      <c r="A90" s="146" t="s">
        <v>694</v>
      </c>
      <c r="B90" s="124"/>
      <c r="C90" s="124"/>
      <c r="D90" s="124"/>
      <c r="E90" s="124"/>
      <c r="F90" s="124"/>
      <c r="G90" s="124"/>
      <c r="H90" s="124"/>
      <c r="I90" s="124"/>
      <c r="J90" s="161"/>
      <c r="K90" s="162"/>
      <c r="L90" s="163"/>
    </row>
    <row r="91" spans="1:12" ht="12.75">
      <c r="A91" s="146" t="s">
        <v>695</v>
      </c>
      <c r="B91" s="44"/>
      <c r="C91" s="44"/>
      <c r="D91" s="124"/>
      <c r="E91" s="44"/>
      <c r="F91" s="44"/>
      <c r="G91" s="44"/>
      <c r="H91" s="44"/>
      <c r="I91" s="44"/>
      <c r="J91" s="158"/>
      <c r="K91" s="159"/>
      <c r="L91" s="160"/>
    </row>
    <row r="92" spans="1:12" ht="12.75">
      <c r="A92" s="352" t="s">
        <v>795</v>
      </c>
      <c r="B92" s="353"/>
      <c r="C92" s="354"/>
      <c r="D92" s="354"/>
      <c r="E92" s="353"/>
      <c r="F92" s="353"/>
      <c r="G92" s="353"/>
      <c r="H92" s="353"/>
      <c r="I92" s="355"/>
      <c r="J92" s="356"/>
      <c r="K92" s="357"/>
      <c r="L92" s="358"/>
    </row>
    <row r="93" spans="1:12" ht="12.75">
      <c r="A93" s="17"/>
      <c r="B93" s="17"/>
      <c r="C93" s="17"/>
      <c r="D93" s="17"/>
      <c r="E93" s="17"/>
      <c r="F93" s="17"/>
      <c r="G93" s="17"/>
      <c r="H93" s="17"/>
      <c r="I93" s="17"/>
      <c r="J93" s="21"/>
      <c r="K93" s="22"/>
      <c r="L93" s="23"/>
    </row>
    <row r="94" spans="1:12" s="34" customFormat="1" ht="12.75">
      <c r="A94" s="14"/>
      <c r="B94" s="14"/>
      <c r="C94" s="14"/>
      <c r="D94" s="14"/>
      <c r="E94" s="14"/>
      <c r="F94" s="14"/>
      <c r="G94" s="14"/>
      <c r="H94" s="14"/>
      <c r="I94" s="14"/>
      <c r="J94" s="25"/>
      <c r="K94" s="26"/>
      <c r="L94" s="27"/>
    </row>
    <row r="95" spans="10:12" ht="12.75">
      <c r="J95" s="25"/>
      <c r="K95" s="26"/>
      <c r="L95" s="27"/>
    </row>
    <row r="96" spans="10:12" ht="12.75">
      <c r="J96" s="25"/>
      <c r="K96" s="26"/>
      <c r="L96" s="27"/>
    </row>
    <row r="97" spans="10:12" ht="12.75">
      <c r="J97" s="25"/>
      <c r="K97" s="26"/>
      <c r="L97" s="27"/>
    </row>
    <row r="98" spans="10:12" ht="12.75">
      <c r="J98" s="25"/>
      <c r="K98" s="26"/>
      <c r="L98" s="27"/>
    </row>
    <row r="99" spans="10:12" ht="12.75">
      <c r="J99" s="25"/>
      <c r="K99" s="26"/>
      <c r="L99" s="27"/>
    </row>
    <row r="100" spans="10:12" ht="12.75">
      <c r="J100" s="25"/>
      <c r="K100" s="26"/>
      <c r="L100" s="27"/>
    </row>
    <row r="101" spans="10:12" ht="12.75">
      <c r="J101" s="25"/>
      <c r="K101" s="26"/>
      <c r="L101" s="27"/>
    </row>
    <row r="102" spans="10:12" ht="12.75">
      <c r="J102" s="25"/>
      <c r="K102" s="26"/>
      <c r="L102" s="27"/>
    </row>
    <row r="103" spans="10:12" ht="12.75">
      <c r="J103" s="25"/>
      <c r="K103" s="26"/>
      <c r="L103" s="27"/>
    </row>
    <row r="104" spans="10:12" ht="12.75">
      <c r="J104" s="25"/>
      <c r="K104" s="26"/>
      <c r="L104" s="27"/>
    </row>
    <row r="105" spans="10:12" ht="12.75">
      <c r="J105" s="25"/>
      <c r="K105" s="26"/>
      <c r="L105" s="27"/>
    </row>
    <row r="106" spans="10:12" ht="12.75">
      <c r="J106" s="25"/>
      <c r="K106" s="26"/>
      <c r="L106" s="27"/>
    </row>
    <row r="107" spans="10:12" ht="12.75">
      <c r="J107" s="25"/>
      <c r="K107" s="26"/>
      <c r="L107" s="27"/>
    </row>
    <row r="108" spans="10:12" ht="12.75">
      <c r="J108" s="25"/>
      <c r="K108" s="26"/>
      <c r="L108" s="27"/>
    </row>
  </sheetData>
  <sheetProtection password="CAB1" sheet="1" objects="1" scenarios="1" selectLockedCells="1"/>
  <mergeCells count="4">
    <mergeCell ref="A87:B87"/>
    <mergeCell ref="J1:L1"/>
    <mergeCell ref="J2:L2"/>
    <mergeCell ref="J3:L3"/>
  </mergeCells>
  <printOptions gridLines="1"/>
  <pageMargins left="0.2" right="0.2" top="0.49" bottom="0.36" header="0.17" footer="0.21"/>
  <pageSetup fitToHeight="3" horizontalDpi="600" verticalDpi="600" orientation="landscape" scale="89" r:id="rId3"/>
  <headerFooter alignWithMargins="0">
    <oddHeader>&amp;L&amp;8RDA Application&amp;C&amp;8Redevelopment Agency for the County of Riverside</oddHeader>
  </headerFooter>
  <rowBreaks count="2" manualBreakCount="2">
    <brk id="36" max="255" man="1"/>
    <brk id="61" max="255" man="1"/>
  </rowBreaks>
  <legacyDrawing r:id="rId2"/>
</worksheet>
</file>

<file path=xl/worksheets/sheet11.xml><?xml version="1.0" encoding="utf-8"?>
<worksheet xmlns="http://schemas.openxmlformats.org/spreadsheetml/2006/main" xmlns:r="http://schemas.openxmlformats.org/officeDocument/2006/relationships">
  <sheetPr>
    <outlinePr summaryRight="0"/>
  </sheetPr>
  <dimension ref="A1:F100"/>
  <sheetViews>
    <sheetView workbookViewId="0" topLeftCell="A1">
      <selection activeCell="F12" sqref="F12"/>
    </sheetView>
  </sheetViews>
  <sheetFormatPr defaultColWidth="9.140625" defaultRowHeight="12.75" customHeight="1"/>
  <cols>
    <col min="1" max="1" width="38.8515625" style="17" customWidth="1"/>
    <col min="2" max="2" width="14.421875" style="17" customWidth="1"/>
    <col min="3" max="3" width="13.7109375" style="17" customWidth="1"/>
    <col min="4" max="4" width="20.28125" style="17" customWidth="1"/>
    <col min="5" max="5" width="9.140625" style="17" customWidth="1"/>
    <col min="6" max="6" width="11.28125" style="17" customWidth="1"/>
    <col min="7" max="16384" width="9.140625" style="17" customWidth="1"/>
  </cols>
  <sheetData>
    <row r="1" spans="1:4" ht="12.75">
      <c r="A1" s="44" t="str">
        <f>'Development Budget'!C1</f>
        <v>Project Name &amp; City</v>
      </c>
      <c r="B1" s="46">
        <f>'Development Budget'!E1</f>
        <v>0</v>
      </c>
      <c r="C1" s="46"/>
      <c r="D1" s="46"/>
    </row>
    <row r="2" spans="1:4" ht="18">
      <c r="A2" s="51" t="s">
        <v>892</v>
      </c>
      <c r="B2" s="44"/>
      <c r="C2" s="44"/>
      <c r="D2" s="46" t="s">
        <v>905</v>
      </c>
    </row>
    <row r="3" spans="1:4" ht="12.75">
      <c r="A3" s="44" t="s">
        <v>975</v>
      </c>
      <c r="B3" s="86">
        <v>0.025</v>
      </c>
      <c r="D3" s="85">
        <v>0.0253</v>
      </c>
    </row>
    <row r="4" spans="1:4" ht="12.75">
      <c r="A4" s="44" t="s">
        <v>894</v>
      </c>
      <c r="B4" s="86">
        <v>0.025</v>
      </c>
      <c r="D4" s="85">
        <v>0.0253</v>
      </c>
    </row>
    <row r="5" spans="1:4" ht="12.75">
      <c r="A5" s="44" t="s">
        <v>893</v>
      </c>
      <c r="B5" s="86">
        <v>0.05</v>
      </c>
      <c r="D5" s="85" t="s">
        <v>952</v>
      </c>
    </row>
    <row r="6" spans="1:4" ht="12.75">
      <c r="A6" s="44" t="s">
        <v>895</v>
      </c>
      <c r="B6" s="86">
        <v>0.035</v>
      </c>
      <c r="D6" s="85" t="s">
        <v>1011</v>
      </c>
    </row>
    <row r="7" spans="1:4" ht="12.75">
      <c r="A7" s="44" t="s">
        <v>896</v>
      </c>
      <c r="B7" s="86">
        <v>0.035</v>
      </c>
      <c r="D7" s="85" t="s">
        <v>1011</v>
      </c>
    </row>
    <row r="8" spans="1:4" ht="12.75">
      <c r="A8" s="44" t="s">
        <v>897</v>
      </c>
      <c r="B8" s="86">
        <v>0.035</v>
      </c>
      <c r="D8" s="85" t="s">
        <v>1011</v>
      </c>
    </row>
    <row r="9" spans="1:4" ht="12.75">
      <c r="A9" s="44" t="s">
        <v>898</v>
      </c>
      <c r="B9" s="86">
        <v>0.035</v>
      </c>
      <c r="D9" s="85" t="s">
        <v>1011</v>
      </c>
    </row>
    <row r="10" spans="1:4" ht="12.75">
      <c r="A10" s="44" t="s">
        <v>899</v>
      </c>
      <c r="B10" s="86">
        <v>0.035</v>
      </c>
      <c r="D10" s="85" t="s">
        <v>1011</v>
      </c>
    </row>
    <row r="11" spans="1:4" ht="12.75">
      <c r="A11" s="44" t="s">
        <v>900</v>
      </c>
      <c r="B11" s="86">
        <v>0.035</v>
      </c>
      <c r="D11" s="85" t="s">
        <v>1011</v>
      </c>
    </row>
    <row r="12" spans="1:4" ht="12.75">
      <c r="A12" s="44" t="s">
        <v>901</v>
      </c>
      <c r="B12" s="86">
        <v>0.02</v>
      </c>
      <c r="D12" s="85">
        <v>0.02</v>
      </c>
    </row>
    <row r="13" spans="1:4" ht="12.75">
      <c r="A13" s="44" t="s">
        <v>902</v>
      </c>
      <c r="B13" s="86">
        <v>0.035</v>
      </c>
      <c r="D13" s="85" t="s">
        <v>1011</v>
      </c>
    </row>
    <row r="14" spans="1:4" ht="12.75">
      <c r="A14" s="44" t="s">
        <v>903</v>
      </c>
      <c r="B14" s="86">
        <v>0</v>
      </c>
      <c r="D14" s="85">
        <v>0.02</v>
      </c>
    </row>
    <row r="15" spans="1:4" ht="12.75">
      <c r="A15" s="44" t="s">
        <v>904</v>
      </c>
      <c r="B15" s="86">
        <v>0</v>
      </c>
      <c r="D15" s="85">
        <v>0</v>
      </c>
    </row>
    <row r="16" spans="1:4" ht="12.75">
      <c r="A16" s="44"/>
      <c r="D16" s="40"/>
    </row>
    <row r="17" spans="1:5" ht="12.75">
      <c r="A17" s="44"/>
      <c r="B17" s="44"/>
      <c r="C17" s="44"/>
      <c r="D17" s="43" t="s">
        <v>942</v>
      </c>
      <c r="E17" s="43" t="s">
        <v>945</v>
      </c>
    </row>
    <row r="18" spans="1:5" ht="12.75">
      <c r="A18" s="109" t="s">
        <v>806</v>
      </c>
      <c r="B18" s="44"/>
      <c r="C18" s="109" t="s">
        <v>880</v>
      </c>
      <c r="D18" s="43" t="s">
        <v>944</v>
      </c>
      <c r="E18" s="43" t="s">
        <v>946</v>
      </c>
    </row>
    <row r="19" spans="1:5" ht="12.75">
      <c r="A19" s="109" t="s">
        <v>911</v>
      </c>
      <c r="B19" s="109" t="s">
        <v>912</v>
      </c>
      <c r="C19" s="109" t="s">
        <v>808</v>
      </c>
      <c r="D19" s="43" t="s">
        <v>943</v>
      </c>
      <c r="E19" s="43" t="s">
        <v>810</v>
      </c>
    </row>
    <row r="20" spans="1:5" ht="12.75">
      <c r="A20" s="87"/>
      <c r="B20" s="87"/>
      <c r="C20" s="88"/>
      <c r="D20" s="88"/>
      <c r="E20" s="89"/>
    </row>
    <row r="21" spans="1:5" ht="12.75">
      <c r="A21" s="87"/>
      <c r="B21" s="87"/>
      <c r="C21" s="90"/>
      <c r="D21" s="90"/>
      <c r="E21" s="89"/>
    </row>
    <row r="22" spans="1:5" ht="12.75">
      <c r="A22" s="87"/>
      <c r="B22" s="87"/>
      <c r="C22" s="90"/>
      <c r="D22" s="90"/>
      <c r="E22" s="89"/>
    </row>
    <row r="23" spans="1:5" ht="12.75">
      <c r="A23" s="87"/>
      <c r="B23" s="87"/>
      <c r="C23" s="90"/>
      <c r="D23" s="90"/>
      <c r="E23" s="89"/>
    </row>
    <row r="24" spans="1:5" ht="12.75">
      <c r="A24" s="87"/>
      <c r="B24" s="87"/>
      <c r="C24" s="90"/>
      <c r="D24" s="90"/>
      <c r="E24" s="89"/>
    </row>
    <row r="25" spans="1:5" ht="12.75">
      <c r="A25" s="87"/>
      <c r="B25" s="87"/>
      <c r="C25" s="90"/>
      <c r="D25" s="90"/>
      <c r="E25" s="89"/>
    </row>
    <row r="26" spans="1:5" ht="12.75">
      <c r="A26" s="87"/>
      <c r="B26" s="87"/>
      <c r="C26" s="90"/>
      <c r="D26" s="90"/>
      <c r="E26" s="89"/>
    </row>
    <row r="27" spans="1:5" ht="12.75">
      <c r="A27" s="87"/>
      <c r="B27" s="87"/>
      <c r="C27" s="90"/>
      <c r="D27" s="90"/>
      <c r="E27" s="89"/>
    </row>
    <row r="28" spans="1:5" ht="12.75">
      <c r="A28" s="87"/>
      <c r="B28" s="87"/>
      <c r="C28" s="90"/>
      <c r="D28" s="90"/>
      <c r="E28" s="89"/>
    </row>
    <row r="29" spans="1:5" ht="12.75">
      <c r="A29" s="87"/>
      <c r="B29" s="87"/>
      <c r="C29" s="90"/>
      <c r="D29" s="90"/>
      <c r="E29" s="89"/>
    </row>
    <row r="30" spans="1:5" ht="12.75">
      <c r="A30" s="87"/>
      <c r="B30" s="87"/>
      <c r="C30" s="90"/>
      <c r="D30" s="90"/>
      <c r="E30" s="89"/>
    </row>
    <row r="31" spans="1:5" ht="12.75">
      <c r="A31" s="87"/>
      <c r="B31" s="87"/>
      <c r="C31" s="90"/>
      <c r="D31" s="90"/>
      <c r="E31" s="89"/>
    </row>
    <row r="32" spans="1:5" ht="12.75">
      <c r="A32" s="87"/>
      <c r="B32" s="87"/>
      <c r="C32" s="90"/>
      <c r="D32" s="90"/>
      <c r="E32" s="89"/>
    </row>
    <row r="33" spans="1:5" ht="12.75">
      <c r="A33" s="87"/>
      <c r="B33" s="87"/>
      <c r="C33" s="90"/>
      <c r="D33" s="90"/>
      <c r="E33" s="89"/>
    </row>
    <row r="34" spans="1:6" ht="12.75">
      <c r="A34" s="87"/>
      <c r="B34" s="87"/>
      <c r="C34" s="90"/>
      <c r="D34" s="90"/>
      <c r="E34" s="89"/>
      <c r="F34" s="46" t="s">
        <v>949</v>
      </c>
    </row>
    <row r="35" spans="1:6" ht="12.75">
      <c r="A35" s="87"/>
      <c r="B35" s="87"/>
      <c r="C35" s="90"/>
      <c r="D35" s="90"/>
      <c r="E35" s="89"/>
      <c r="F35" s="44" t="s">
        <v>949</v>
      </c>
    </row>
    <row r="36" ht="12.75">
      <c r="D36" s="40"/>
    </row>
    <row r="37" spans="1:4" ht="12.75">
      <c r="A37" s="44" t="s">
        <v>918</v>
      </c>
      <c r="B37" s="92"/>
      <c r="C37" s="57" t="e">
        <f>B37/12/'Development Budget'!D3</f>
        <v>#DIV/0!</v>
      </c>
      <c r="D37" s="46" t="s">
        <v>978</v>
      </c>
    </row>
    <row r="38" spans="1:4" ht="12.75">
      <c r="A38" s="44" t="s">
        <v>919</v>
      </c>
      <c r="B38" s="92"/>
      <c r="C38" s="91" t="e">
        <f>B38/'Development Budget'!D3/12</f>
        <v>#DIV/0!</v>
      </c>
      <c r="D38" s="46" t="s">
        <v>978</v>
      </c>
    </row>
    <row r="39" spans="1:4" ht="12.75">
      <c r="A39" s="17" t="s">
        <v>979</v>
      </c>
      <c r="B39" s="92"/>
      <c r="C39" s="45" t="e">
        <f>B39/12/'Development Budget'!D3</f>
        <v>#DIV/0!</v>
      </c>
      <c r="D39" s="46" t="s">
        <v>978</v>
      </c>
    </row>
    <row r="40" spans="1:4" ht="12.75">
      <c r="A40" s="44"/>
      <c r="B40" s="41"/>
      <c r="C40" s="45"/>
      <c r="D40" s="46"/>
    </row>
    <row r="41" spans="1:4" ht="12.75">
      <c r="A41" s="44" t="s">
        <v>821</v>
      </c>
      <c r="B41" s="109" t="s">
        <v>879</v>
      </c>
      <c r="C41" s="46"/>
      <c r="D41" s="46"/>
    </row>
    <row r="42" spans="1:4" ht="12.75">
      <c r="A42" s="44" t="s">
        <v>822</v>
      </c>
      <c r="B42" s="109" t="s">
        <v>821</v>
      </c>
      <c r="C42" s="46"/>
      <c r="D42" s="46"/>
    </row>
    <row r="43" spans="1:4" ht="12.75">
      <c r="A43" s="44" t="s">
        <v>823</v>
      </c>
      <c r="B43" s="93"/>
      <c r="C43" s="46"/>
      <c r="D43" s="46"/>
    </row>
    <row r="44" spans="1:4" ht="12.75">
      <c r="A44" s="44" t="s">
        <v>824</v>
      </c>
      <c r="B44" s="93"/>
      <c r="C44" s="46"/>
      <c r="D44" s="46"/>
    </row>
    <row r="45" spans="1:4" ht="12.75">
      <c r="A45" s="44" t="s">
        <v>825</v>
      </c>
      <c r="B45" s="93"/>
      <c r="C45" s="46"/>
      <c r="D45" s="46"/>
    </row>
    <row r="46" spans="1:4" ht="12.75">
      <c r="A46" s="44" t="s">
        <v>826</v>
      </c>
      <c r="B46" s="93"/>
      <c r="C46" s="46"/>
      <c r="D46" s="46"/>
    </row>
    <row r="47" spans="1:4" ht="12.75">
      <c r="A47" s="44" t="s">
        <v>827</v>
      </c>
      <c r="B47" s="93"/>
      <c r="C47" s="46"/>
      <c r="D47" s="46"/>
    </row>
    <row r="48" spans="1:4" ht="12.75">
      <c r="A48" s="44" t="s">
        <v>855</v>
      </c>
      <c r="B48" s="94"/>
      <c r="C48" s="46"/>
      <c r="D48" s="46"/>
    </row>
    <row r="49" spans="1:4" ht="12.75">
      <c r="A49" s="44"/>
      <c r="B49" s="41"/>
      <c r="C49" s="45"/>
      <c r="D49" s="46"/>
    </row>
    <row r="50" spans="1:4" ht="12.75">
      <c r="A50" s="44" t="s">
        <v>829</v>
      </c>
      <c r="C50" s="46"/>
      <c r="D50" s="46"/>
    </row>
    <row r="51" spans="1:4" ht="12.75">
      <c r="A51" s="44" t="s">
        <v>830</v>
      </c>
      <c r="B51" s="93"/>
      <c r="C51" s="46"/>
      <c r="D51" s="46"/>
    </row>
    <row r="52" spans="1:4" ht="12.75">
      <c r="A52" s="44" t="s">
        <v>831</v>
      </c>
      <c r="B52" s="93"/>
      <c r="C52" s="46"/>
      <c r="D52" s="46"/>
    </row>
    <row r="53" spans="1:4" ht="12.75">
      <c r="A53" s="44" t="s">
        <v>832</v>
      </c>
      <c r="B53" s="93"/>
      <c r="C53" s="46"/>
      <c r="D53" s="46"/>
    </row>
    <row r="54" spans="1:4" ht="12.75">
      <c r="A54" s="44" t="s">
        <v>833</v>
      </c>
      <c r="B54" s="93"/>
      <c r="C54" s="46"/>
      <c r="D54" s="46"/>
    </row>
    <row r="55" spans="1:4" ht="12.75">
      <c r="A55" s="44"/>
      <c r="B55" s="95"/>
      <c r="C55" s="45"/>
      <c r="D55" s="46"/>
    </row>
    <row r="56" spans="1:4" ht="12.75">
      <c r="A56" s="44" t="s">
        <v>834</v>
      </c>
      <c r="C56" s="46"/>
      <c r="D56" s="46"/>
    </row>
    <row r="57" spans="1:4" ht="12.75">
      <c r="A57" s="44" t="s">
        <v>835</v>
      </c>
      <c r="B57" s="93"/>
      <c r="C57" s="46"/>
      <c r="D57" s="46"/>
    </row>
    <row r="58" spans="1:4" ht="12.75">
      <c r="A58" s="44" t="s">
        <v>836</v>
      </c>
      <c r="B58" s="93"/>
      <c r="C58" s="46"/>
      <c r="D58" s="46"/>
    </row>
    <row r="59" spans="1:4" ht="12.75">
      <c r="A59" s="44" t="s">
        <v>837</v>
      </c>
      <c r="B59" s="93"/>
      <c r="C59" s="46"/>
      <c r="D59" s="46"/>
    </row>
    <row r="60" spans="1:4" ht="12.75">
      <c r="A60" s="44"/>
      <c r="B60" s="41"/>
      <c r="C60" s="45"/>
      <c r="D60" s="46"/>
    </row>
    <row r="61" spans="1:4" ht="12.75">
      <c r="A61" s="44" t="s">
        <v>839</v>
      </c>
      <c r="C61" s="44"/>
      <c r="D61" s="46"/>
    </row>
    <row r="62" spans="1:4" ht="12.75">
      <c r="A62" s="44" t="s">
        <v>840</v>
      </c>
      <c r="B62" s="93"/>
      <c r="C62" s="46"/>
      <c r="D62" s="46"/>
    </row>
    <row r="63" spans="1:4" ht="12.75">
      <c r="A63" s="44" t="s">
        <v>841</v>
      </c>
      <c r="B63" s="93"/>
      <c r="C63" s="46"/>
      <c r="D63" s="46"/>
    </row>
    <row r="64" spans="1:4" ht="12.75">
      <c r="A64" s="44" t="s">
        <v>842</v>
      </c>
      <c r="B64" s="93"/>
      <c r="C64" s="46"/>
      <c r="D64" s="46"/>
    </row>
    <row r="65" spans="1:4" ht="12.75">
      <c r="A65" s="44" t="s">
        <v>843</v>
      </c>
      <c r="B65" s="93"/>
      <c r="C65" s="46"/>
      <c r="D65" s="46"/>
    </row>
    <row r="66" spans="1:4" ht="12.75">
      <c r="A66" s="44" t="s">
        <v>844</v>
      </c>
      <c r="B66" s="93"/>
      <c r="C66" s="46"/>
      <c r="D66" s="46"/>
    </row>
    <row r="67" spans="1:4" ht="12.75">
      <c r="A67" s="44" t="s">
        <v>845</v>
      </c>
      <c r="B67" s="93"/>
      <c r="C67" s="46"/>
      <c r="D67" s="46"/>
    </row>
    <row r="68" spans="1:4" ht="12.75">
      <c r="A68" s="44" t="s">
        <v>846</v>
      </c>
      <c r="B68" s="93"/>
      <c r="C68" s="46"/>
      <c r="D68" s="46"/>
    </row>
    <row r="69" spans="1:4" ht="12.75">
      <c r="A69" s="44"/>
      <c r="B69" s="41"/>
      <c r="C69" s="45"/>
      <c r="D69" s="46"/>
    </row>
    <row r="70" spans="1:4" ht="12.75">
      <c r="A70" s="44" t="s">
        <v>856</v>
      </c>
      <c r="B70" s="93"/>
      <c r="C70" s="44"/>
      <c r="D70" s="46"/>
    </row>
    <row r="71" spans="1:4" ht="12.75">
      <c r="A71" s="44" t="s">
        <v>857</v>
      </c>
      <c r="B71" s="93"/>
      <c r="C71" s="44"/>
      <c r="D71" s="46"/>
    </row>
    <row r="72" spans="1:4" ht="12.75">
      <c r="A72" s="110" t="s">
        <v>858</v>
      </c>
      <c r="B72" s="100"/>
      <c r="C72" s="44"/>
      <c r="D72" s="46"/>
    </row>
    <row r="73" spans="1:4" ht="15.75">
      <c r="A73" s="111" t="s">
        <v>848</v>
      </c>
      <c r="B73" s="68">
        <f>SUM(B43:B72)</f>
        <v>0</v>
      </c>
      <c r="C73" s="44"/>
      <c r="D73" s="46"/>
    </row>
    <row r="74" spans="1:4" ht="12.75">
      <c r="A74" s="44"/>
      <c r="C74" s="44"/>
      <c r="D74" s="46"/>
    </row>
    <row r="75" spans="1:4" ht="12.75">
      <c r="A75" s="44" t="s">
        <v>849</v>
      </c>
      <c r="B75" s="94"/>
      <c r="C75" s="44"/>
      <c r="D75" s="46"/>
    </row>
    <row r="76" spans="1:4" ht="12.75">
      <c r="A76" s="110" t="s">
        <v>850</v>
      </c>
      <c r="B76" s="99"/>
      <c r="C76" s="44"/>
      <c r="D76" s="46"/>
    </row>
    <row r="77" spans="1:4" ht="15.75">
      <c r="A77" s="112" t="s">
        <v>851</v>
      </c>
      <c r="B77" s="75">
        <f>B73+B75+B76</f>
        <v>0</v>
      </c>
      <c r="C77" s="44"/>
      <c r="D77" s="46"/>
    </row>
    <row r="78" spans="1:4" ht="12.75">
      <c r="A78" s="44"/>
      <c r="B78" s="41"/>
      <c r="C78" s="45"/>
      <c r="D78" s="46"/>
    </row>
    <row r="79" spans="1:4" ht="12.75">
      <c r="A79" s="44" t="s">
        <v>925</v>
      </c>
      <c r="B79" s="41"/>
      <c r="C79" s="44"/>
      <c r="D79" s="44"/>
    </row>
    <row r="80" spans="1:4" ht="12.75">
      <c r="A80" s="44" t="s">
        <v>936</v>
      </c>
      <c r="B80" s="92"/>
      <c r="C80" s="44"/>
      <c r="D80" s="44"/>
    </row>
    <row r="81" spans="1:4" ht="12.75">
      <c r="A81" s="44" t="s">
        <v>926</v>
      </c>
      <c r="B81" s="96"/>
      <c r="C81" s="44" t="s">
        <v>927</v>
      </c>
      <c r="D81" s="46"/>
    </row>
    <row r="82" spans="1:4" ht="12.75">
      <c r="A82" s="44" t="s">
        <v>928</v>
      </c>
      <c r="B82" s="97"/>
      <c r="C82" s="44"/>
      <c r="D82" s="46"/>
    </row>
    <row r="83" spans="1:4" ht="12.75">
      <c r="A83" s="44"/>
      <c r="B83" s="42"/>
      <c r="C83" s="46"/>
      <c r="D83" s="46"/>
    </row>
    <row r="84" spans="1:4" ht="12.75">
      <c r="A84" s="44" t="s">
        <v>929</v>
      </c>
      <c r="B84" s="42"/>
      <c r="C84" s="46"/>
      <c r="D84" s="46"/>
    </row>
    <row r="85" spans="1:4" ht="12.75">
      <c r="A85" s="44" t="s">
        <v>937</v>
      </c>
      <c r="B85" s="90"/>
      <c r="C85" s="46"/>
      <c r="D85" s="46"/>
    </row>
    <row r="86" spans="1:4" ht="12.75">
      <c r="A86" s="44" t="s">
        <v>926</v>
      </c>
      <c r="B86" s="96"/>
      <c r="C86" s="44" t="s">
        <v>927</v>
      </c>
      <c r="D86" s="46"/>
    </row>
    <row r="87" spans="1:4" ht="12.75">
      <c r="A87" s="44" t="s">
        <v>928</v>
      </c>
      <c r="B87" s="97"/>
      <c r="C87" s="44"/>
      <c r="D87" s="46"/>
    </row>
    <row r="88" spans="1:4" ht="12.75">
      <c r="A88" s="44" t="s">
        <v>938</v>
      </c>
      <c r="B88" s="90"/>
      <c r="C88" s="46"/>
      <c r="D88" s="46"/>
    </row>
    <row r="89" spans="1:4" ht="12.75">
      <c r="A89" s="44" t="s">
        <v>941</v>
      </c>
      <c r="B89" s="90"/>
      <c r="C89" s="46"/>
      <c r="D89" s="46"/>
    </row>
    <row r="90" spans="1:4" ht="12.75">
      <c r="A90" s="44" t="s">
        <v>926</v>
      </c>
      <c r="B90" s="98"/>
      <c r="C90" s="44" t="s">
        <v>927</v>
      </c>
      <c r="D90" s="46"/>
    </row>
    <row r="91" spans="1:4" ht="12.75">
      <c r="A91" s="44" t="s">
        <v>928</v>
      </c>
      <c r="B91" s="89"/>
      <c r="C91" s="44"/>
      <c r="D91" s="46"/>
    </row>
    <row r="92" spans="1:4" ht="12.75">
      <c r="A92" s="44" t="s">
        <v>938</v>
      </c>
      <c r="B92" s="88"/>
      <c r="C92" s="44"/>
      <c r="D92" s="46"/>
    </row>
    <row r="93" spans="1:4" ht="12.75">
      <c r="A93" s="44"/>
      <c r="B93" s="42"/>
      <c r="C93" s="44"/>
      <c r="D93" s="46"/>
    </row>
    <row r="94" spans="1:4" ht="12.75">
      <c r="A94" s="44"/>
      <c r="C94" s="44"/>
      <c r="D94" s="44"/>
    </row>
    <row r="95" spans="1:4" ht="12.75">
      <c r="A95" s="44"/>
      <c r="C95" s="44"/>
      <c r="D95" s="44"/>
    </row>
    <row r="96" spans="1:4" ht="12.75">
      <c r="A96" s="44"/>
      <c r="C96" s="44"/>
      <c r="D96" s="44"/>
    </row>
    <row r="97" spans="1:4" ht="12.75">
      <c r="A97" s="44"/>
      <c r="C97" s="44"/>
      <c r="D97" s="44"/>
    </row>
    <row r="98" spans="1:4" ht="12.75">
      <c r="A98" s="44"/>
      <c r="C98" s="44"/>
      <c r="D98" s="44"/>
    </row>
    <row r="99" spans="1:4" ht="12.75">
      <c r="A99" s="44"/>
      <c r="C99" s="44"/>
      <c r="D99" s="44"/>
    </row>
    <row r="100" spans="1:4" ht="12.75">
      <c r="A100" s="44"/>
      <c r="C100" s="44"/>
      <c r="D100" s="44"/>
    </row>
  </sheetData>
  <sheetProtection password="CAB1" sheet="1" objects="1" scenarios="1"/>
  <printOptions gridLines="1"/>
  <pageMargins left="0.75" right="0.75" top="1" bottom="1" header="0.5" footer="0.5"/>
  <pageSetup horizontalDpi="600" verticalDpi="600" orientation="portrait" paperSize="9" scale="77" r:id="rId3"/>
  <headerFooter alignWithMargins="0">
    <oddHeader>&amp;C&amp;"Arial,Bold"&amp;14&amp;A&amp;R
</oddHeader>
  </headerFooter>
  <rowBreaks count="1" manualBreakCount="1">
    <brk id="60" max="255" man="1"/>
  </rowBreaks>
  <legacyDrawing r:id="rId2"/>
</worksheet>
</file>

<file path=xl/worksheets/sheet12.xml><?xml version="1.0" encoding="utf-8"?>
<worksheet xmlns="http://schemas.openxmlformats.org/spreadsheetml/2006/main" xmlns:r="http://schemas.openxmlformats.org/officeDocument/2006/relationships">
  <sheetPr>
    <outlinePr summaryRight="0"/>
  </sheetPr>
  <dimension ref="A1:G50"/>
  <sheetViews>
    <sheetView workbookViewId="0" topLeftCell="A28">
      <selection activeCell="F49" sqref="F49"/>
    </sheetView>
  </sheetViews>
  <sheetFormatPr defaultColWidth="9.140625" defaultRowHeight="12.75" customHeight="1"/>
  <cols>
    <col min="1" max="1" width="47.00390625" style="44" customWidth="1"/>
    <col min="2" max="2" width="12.28125" style="44" customWidth="1"/>
    <col min="3" max="3" width="12.7109375" style="44" customWidth="1"/>
    <col min="4" max="16384" width="9.140625" style="44" customWidth="1"/>
  </cols>
  <sheetData>
    <row r="1" spans="1:2" ht="18">
      <c r="A1" s="51" t="s">
        <v>923</v>
      </c>
      <c r="B1" s="46"/>
    </row>
    <row r="2" spans="1:3" ht="18">
      <c r="A2" s="51"/>
      <c r="B2" s="46"/>
      <c r="C2" s="109"/>
    </row>
    <row r="3" spans="1:2" ht="12.75" customHeight="1">
      <c r="A3" s="44" t="str">
        <f>'Development Budget'!C1</f>
        <v>Project Name &amp; City</v>
      </c>
      <c r="B3" s="46">
        <f>'Development Budget'!E1</f>
        <v>0</v>
      </c>
    </row>
    <row r="4" spans="1:7" ht="12.75">
      <c r="A4" s="44" t="s">
        <v>906</v>
      </c>
      <c r="B4" s="167" t="e">
        <f>'Operating Proforma 1st Yr'!G76/12/'Operating Proforma 1st Yr'!C2</f>
        <v>#DIV/0!</v>
      </c>
      <c r="C4" s="46"/>
      <c r="D4" s="43"/>
      <c r="E4" s="46"/>
      <c r="F4" s="46"/>
      <c r="G4" s="46"/>
    </row>
    <row r="5" spans="1:7" ht="12.75">
      <c r="A5" s="44" t="s">
        <v>981</v>
      </c>
      <c r="B5" s="47" t="e">
        <f>('Operating Proforma 1st Yr'!G72-'Operating Proforma 1st Yr'!G71-'Operating Proforma 1st Yr'!G70)/12/'Operating Proforma 1st Yr'!C2</f>
        <v>#DIV/0!</v>
      </c>
      <c r="C5" s="46"/>
      <c r="D5" s="338" t="s">
        <v>973</v>
      </c>
      <c r="E5" s="337"/>
      <c r="F5" s="337"/>
      <c r="G5" s="337"/>
    </row>
    <row r="6" spans="1:7" ht="12.75">
      <c r="A6" s="44" t="s">
        <v>980</v>
      </c>
      <c r="B6" s="47" t="e">
        <f>'Operating Proforma 1st Yr'!G44/12/'Operating Proforma 1st Yr'!C2</f>
        <v>#DIV/0!</v>
      </c>
      <c r="C6" s="52" t="e">
        <f>'Operating Proforma 1st Yr'!G44/'Operating Proforma 1st Yr'!G31</f>
        <v>#DIV/0!</v>
      </c>
      <c r="D6" s="337" t="s">
        <v>907</v>
      </c>
      <c r="E6" s="337"/>
      <c r="F6" s="337"/>
      <c r="G6" s="337"/>
    </row>
    <row r="7" spans="1:7" ht="12.75">
      <c r="A7" s="44" t="s">
        <v>989</v>
      </c>
      <c r="B7" s="47" t="e">
        <f>'Operating Proforma 1st Yr'!G74/'Operating Proforma 1st Yr'!C2</f>
        <v>#DIV/0!</v>
      </c>
      <c r="C7" s="53" t="e">
        <f>'Operating Proforma 1st Yr'!C74/('Development Budget'!B22+'Development Budget'!B23)</f>
        <v>#DIV/0!</v>
      </c>
      <c r="D7" s="337" t="s">
        <v>965</v>
      </c>
      <c r="E7" s="337"/>
      <c r="F7" s="337"/>
      <c r="G7" s="337"/>
    </row>
    <row r="8" spans="1:7" ht="12.75">
      <c r="A8" s="44" t="s">
        <v>982</v>
      </c>
      <c r="B8" s="47">
        <f>'Operating Proforma 1st Yr'!C70</f>
        <v>0</v>
      </c>
      <c r="C8" s="50" t="e">
        <f>B8/'Development Budget'!B86</f>
        <v>#DIV/0!</v>
      </c>
      <c r="D8" s="337" t="s">
        <v>974</v>
      </c>
      <c r="E8" s="337"/>
      <c r="F8" s="337"/>
      <c r="G8" s="337"/>
    </row>
    <row r="9" spans="1:7" ht="12.75">
      <c r="A9" s="44" t="s">
        <v>957</v>
      </c>
      <c r="B9" s="168" t="e">
        <f>'Operating Proforma 1st Yr'!G76/'Operating Proforma 1st Yr'!G33</f>
        <v>#DIV/0!</v>
      </c>
      <c r="C9" s="46"/>
      <c r="D9" s="337" t="s">
        <v>964</v>
      </c>
      <c r="E9" s="337"/>
      <c r="F9" s="337"/>
      <c r="G9" s="337"/>
    </row>
    <row r="10" spans="1:7" ht="12.75">
      <c r="A10" s="44" t="s">
        <v>958</v>
      </c>
      <c r="B10" s="50" t="e">
        <f>'Operating Proforma 1st Yr'!G44/'Operating Proforma 1st Yr'!G33</f>
        <v>#DIV/0!</v>
      </c>
      <c r="C10" s="46"/>
      <c r="D10" s="337"/>
      <c r="E10" s="337"/>
      <c r="F10" s="337"/>
      <c r="G10" s="337"/>
    </row>
    <row r="11" spans="1:7" ht="12.75">
      <c r="A11" s="44" t="s">
        <v>966</v>
      </c>
      <c r="B11" s="50" t="e">
        <f>'Operating Proforma 1st Yr'!G51/'Operating Proforma 1st Yr'!G33</f>
        <v>#DIV/0!</v>
      </c>
      <c r="C11" s="46"/>
      <c r="D11" s="337"/>
      <c r="E11" s="337"/>
      <c r="F11" s="337"/>
      <c r="G11" s="337"/>
    </row>
    <row r="12" spans="1:7" ht="12.75">
      <c r="A12" s="44" t="s">
        <v>959</v>
      </c>
      <c r="B12" s="50" t="e">
        <f>'Operating Proforma 1st Yr'!G67/'Operating Proforma 1st Yr'!G33</f>
        <v>#DIV/0!</v>
      </c>
      <c r="C12" s="46"/>
      <c r="D12" s="337"/>
      <c r="E12" s="337"/>
      <c r="F12" s="337"/>
      <c r="G12" s="337"/>
    </row>
    <row r="13" spans="1:7" ht="12.75">
      <c r="A13" s="44" t="s">
        <v>960</v>
      </c>
      <c r="B13" s="50" t="e">
        <f>('Operating Proforma 1st Yr'!G70+'Operating Proforma 1st Yr'!G69)/'Operating Proforma 1st Yr'!G33</f>
        <v>#DIV/0!</v>
      </c>
      <c r="C13" s="46"/>
      <c r="D13" s="337"/>
      <c r="E13" s="337"/>
      <c r="F13" s="337"/>
      <c r="G13" s="337"/>
    </row>
    <row r="14" spans="1:7" ht="12.75">
      <c r="A14" s="44" t="s">
        <v>961</v>
      </c>
      <c r="B14" s="50" t="e">
        <f>'Operating Proforma 1st Yr'!G42/'Operating Proforma 1st Yr'!G33</f>
        <v>#DIV/0!</v>
      </c>
      <c r="C14" s="46"/>
      <c r="D14" s="337"/>
      <c r="E14" s="337"/>
      <c r="F14" s="337"/>
      <c r="G14" s="337"/>
    </row>
    <row r="15" spans="1:7" ht="12.75">
      <c r="A15" s="44" t="s">
        <v>962</v>
      </c>
      <c r="B15" s="50" t="e">
        <f>'Operating Proforma 1st Yr'!G57/'Operating Proforma 1st Yr'!G33</f>
        <v>#DIV/0!</v>
      </c>
      <c r="C15" s="46"/>
      <c r="D15" s="337"/>
      <c r="E15" s="337"/>
      <c r="F15" s="337"/>
      <c r="G15" s="337"/>
    </row>
    <row r="16" spans="1:7" ht="12.75">
      <c r="A16" s="44" t="s">
        <v>963</v>
      </c>
      <c r="B16" s="50" t="e">
        <f>'Operating Proforma 1st Yr'!G71/'Operating Proforma 1st Yr'!G33</f>
        <v>#DIV/0!</v>
      </c>
      <c r="C16" s="46"/>
      <c r="D16" s="337"/>
      <c r="E16" s="337"/>
      <c r="F16" s="337"/>
      <c r="G16" s="337"/>
    </row>
    <row r="17" spans="2:7" ht="12.75">
      <c r="B17" s="50"/>
      <c r="C17" s="46"/>
      <c r="D17" s="337"/>
      <c r="E17" s="337"/>
      <c r="F17" s="337"/>
      <c r="G17" s="337"/>
    </row>
    <row r="18" spans="1:7" ht="12.75">
      <c r="A18" s="44" t="s">
        <v>983</v>
      </c>
      <c r="B18" s="55" t="e">
        <f>'Operating Proforma 1st Yr'!G83</f>
        <v>#DIV/0!</v>
      </c>
      <c r="C18" s="46"/>
      <c r="D18" s="337" t="s">
        <v>956</v>
      </c>
      <c r="E18" s="337"/>
      <c r="F18" s="337"/>
      <c r="G18" s="337"/>
    </row>
    <row r="19" spans="1:7" ht="12.75">
      <c r="A19" s="44" t="s">
        <v>948</v>
      </c>
      <c r="B19" s="169" t="e">
        <f>('Development Budget'!B25+'Development Budget'!B26)/('Development Budget'!B22+'Development Budget'!B23)</f>
        <v>#DIV/0!</v>
      </c>
      <c r="C19" s="46" t="s">
        <v>924</v>
      </c>
      <c r="D19" s="337" t="s">
        <v>971</v>
      </c>
      <c r="E19" s="337"/>
      <c r="F19" s="337"/>
      <c r="G19" s="337"/>
    </row>
    <row r="20" spans="1:7" ht="12.75">
      <c r="A20" s="44" t="s">
        <v>794</v>
      </c>
      <c r="B20" s="53" t="e">
        <f>'Development Budget'!B24/('Development Budget'!B22+'Development Budget'!B23)</f>
        <v>#DIV/0!</v>
      </c>
      <c r="C20" s="46" t="s">
        <v>924</v>
      </c>
      <c r="D20" s="337" t="s">
        <v>972</v>
      </c>
      <c r="E20" s="337"/>
      <c r="F20" s="337"/>
      <c r="G20" s="337"/>
    </row>
    <row r="21" spans="1:7" ht="12.75">
      <c r="A21" s="44" t="s">
        <v>908</v>
      </c>
      <c r="B21" s="53" t="e">
        <f>'Development Budget'!B34/('Development Budget'!B28+'Development Budget'!B47)</f>
        <v>#DIV/0!</v>
      </c>
      <c r="C21" s="46" t="s">
        <v>924</v>
      </c>
      <c r="D21" s="337" t="s">
        <v>967</v>
      </c>
      <c r="E21" s="337"/>
      <c r="F21" s="337"/>
      <c r="G21" s="337"/>
    </row>
    <row r="22" spans="1:7" ht="12.75">
      <c r="A22" s="44" t="s">
        <v>909</v>
      </c>
      <c r="B22" s="53" t="e">
        <f>'Development Budget'!B47/'Development Budget'!B28</f>
        <v>#DIV/0!</v>
      </c>
      <c r="C22" s="46" t="s">
        <v>924</v>
      </c>
      <c r="D22" s="337" t="s">
        <v>968</v>
      </c>
      <c r="E22" s="337"/>
      <c r="F22" s="337"/>
      <c r="G22" s="337"/>
    </row>
    <row r="23" spans="1:7" ht="12.75">
      <c r="A23" s="44" t="s">
        <v>910</v>
      </c>
      <c r="B23" s="170">
        <f>'Development Budget'!B85</f>
        <v>0</v>
      </c>
      <c r="C23" s="56" t="e">
        <f>'Development Budget'!B85/('Development Budget'!B75-'Development Budget'!B12-'Development Budget'!B53-'Development Budget'!B59-'Development Budget'!B64-'Development Budget'!B68)</f>
        <v>#DIV/0!</v>
      </c>
      <c r="D23" s="337" t="s">
        <v>795</v>
      </c>
      <c r="E23" s="337"/>
      <c r="F23" s="337"/>
      <c r="G23" s="337"/>
    </row>
    <row r="24" spans="1:7" ht="12.75">
      <c r="A24" s="44" t="s">
        <v>953</v>
      </c>
      <c r="B24" s="171">
        <f>'Development Budget'!G87</f>
        <v>0</v>
      </c>
      <c r="C24" s="49" t="e">
        <f>B24/'Development Budget'!B75</f>
        <v>#DIV/0!</v>
      </c>
      <c r="D24" s="337" t="s">
        <v>955</v>
      </c>
      <c r="E24" s="337"/>
      <c r="F24" s="337"/>
      <c r="G24" s="337"/>
    </row>
    <row r="25" spans="2:7" ht="12.75">
      <c r="B25" s="48"/>
      <c r="C25" s="49"/>
      <c r="D25" s="46"/>
      <c r="E25" s="46"/>
      <c r="F25" s="46"/>
      <c r="G25" s="46"/>
    </row>
    <row r="26" spans="1:7" ht="12.75">
      <c r="A26" s="44" t="s">
        <v>931</v>
      </c>
      <c r="B26" s="47" t="e">
        <f>'Development Budget'!B12/'Development Budget'!D3</f>
        <v>#DIV/0!</v>
      </c>
      <c r="C26" s="46"/>
      <c r="D26" s="46"/>
      <c r="E26" s="46"/>
      <c r="F26" s="46"/>
      <c r="G26" s="46"/>
    </row>
    <row r="27" spans="1:7" ht="12.75">
      <c r="A27" s="44" t="s">
        <v>932</v>
      </c>
      <c r="B27" s="172" t="e">
        <f>'Development Budget'!B12/'Development Budget'!D2</f>
        <v>#DIV/0!</v>
      </c>
      <c r="C27" s="173" t="e">
        <f>B27/43560</f>
        <v>#DIV/0!</v>
      </c>
      <c r="D27" s="46" t="s">
        <v>947</v>
      </c>
      <c r="E27" s="46"/>
      <c r="F27" s="46"/>
      <c r="G27" s="46"/>
    </row>
    <row r="28" spans="1:7" ht="12.75">
      <c r="A28" s="44" t="s">
        <v>933</v>
      </c>
      <c r="B28" s="47" t="e">
        <f>('Development Budget'!B86-'Development Budget'!B9)/'Development Budget'!D3</f>
        <v>#DIV/0!</v>
      </c>
      <c r="C28" s="46"/>
      <c r="D28" s="46"/>
      <c r="E28" s="46"/>
      <c r="F28" s="46"/>
      <c r="G28" s="46"/>
    </row>
    <row r="29" spans="1:7" ht="12.75">
      <c r="A29" s="44" t="s">
        <v>934</v>
      </c>
      <c r="B29" s="47" t="e">
        <f>'Development Budget'!B86/'Development Budget'!D3</f>
        <v>#DIV/0!</v>
      </c>
      <c r="C29" s="46"/>
      <c r="D29" s="46"/>
      <c r="E29" s="46"/>
      <c r="F29" s="46"/>
      <c r="G29" s="46"/>
    </row>
    <row r="30" spans="1:7" ht="12.75">
      <c r="A30" s="44" t="s">
        <v>969</v>
      </c>
      <c r="B30" s="167" t="e">
        <f>('Development Budget'!B28-'Development Budget'!B22+'Development Budget'!B47)/'Development Budget'!G3</f>
        <v>#DIV/0!</v>
      </c>
      <c r="C30" s="46"/>
      <c r="D30" s="46"/>
      <c r="E30" s="46"/>
      <c r="F30" s="46"/>
      <c r="G30" s="46"/>
    </row>
    <row r="31" spans="1:7" ht="12.75">
      <c r="A31" s="44" t="s">
        <v>970</v>
      </c>
      <c r="B31" s="47" t="e">
        <f>('Development Budget'!B28+'Development Budget'!B47)/'Development Budget'!G3</f>
        <v>#DIV/0!</v>
      </c>
      <c r="C31" s="46"/>
      <c r="D31" s="46"/>
      <c r="E31" s="46"/>
      <c r="F31" s="46"/>
      <c r="G31" s="46"/>
    </row>
    <row r="32" spans="1:7" ht="12.75">
      <c r="A32" s="44" t="s">
        <v>1013</v>
      </c>
      <c r="B32" s="47" t="e">
        <f>('Development Budget'!B66+'Development Budget'!B67)/'Development Budget'!D3</f>
        <v>#DIV/0!</v>
      </c>
      <c r="C32" s="46"/>
      <c r="D32" s="46"/>
      <c r="E32" s="46"/>
      <c r="F32" s="46"/>
      <c r="G32" s="46"/>
    </row>
    <row r="33" spans="1:7" ht="12.75">
      <c r="A33" s="44" t="s">
        <v>1007</v>
      </c>
      <c r="B33" s="167" t="e">
        <f>'Development Budget'!B86/'Development Budget'!G3</f>
        <v>#DIV/0!</v>
      </c>
      <c r="C33" s="46"/>
      <c r="D33" s="46"/>
      <c r="E33" s="46"/>
      <c r="F33" s="46"/>
      <c r="G33" s="46"/>
    </row>
    <row r="34" spans="2:7" ht="12.75">
      <c r="B34" s="47"/>
      <c r="C34" s="46"/>
      <c r="D34" s="46"/>
      <c r="E34" s="46"/>
      <c r="F34" s="46"/>
      <c r="G34" s="46"/>
    </row>
    <row r="35" spans="1:7" ht="12.75">
      <c r="A35" s="46" t="s">
        <v>129</v>
      </c>
      <c r="B35" s="47">
        <f>'Development Budget'!C87</f>
        <v>0</v>
      </c>
      <c r="C35" s="54" t="e">
        <f>B35/'Development Budget'!$B$86</f>
        <v>#DIV/0!</v>
      </c>
      <c r="D35" s="46"/>
      <c r="E35" s="46"/>
      <c r="F35" s="46"/>
      <c r="G35" s="46"/>
    </row>
    <row r="36" spans="1:7" ht="12.75">
      <c r="A36" s="46" t="s">
        <v>984</v>
      </c>
      <c r="B36" s="47">
        <f>'Development Budget'!D87</f>
        <v>0</v>
      </c>
      <c r="C36" s="54" t="e">
        <f>B36/'Development Budget'!$B$86</f>
        <v>#DIV/0!</v>
      </c>
      <c r="D36" s="46"/>
      <c r="E36" s="46"/>
      <c r="F36" s="46"/>
      <c r="G36" s="46"/>
    </row>
    <row r="37" spans="1:7" ht="12.75">
      <c r="A37" s="46" t="s">
        <v>985</v>
      </c>
      <c r="B37" s="47">
        <f>'Development Budget'!G87</f>
        <v>0</v>
      </c>
      <c r="C37" s="54" t="e">
        <f>B37/'Development Budget'!$B$86</f>
        <v>#DIV/0!</v>
      </c>
      <c r="D37" s="46"/>
      <c r="E37" s="46"/>
      <c r="F37" s="46"/>
      <c r="G37" s="46"/>
    </row>
    <row r="38" spans="1:7" ht="12.75">
      <c r="A38" s="46" t="s">
        <v>986</v>
      </c>
      <c r="B38" s="47">
        <f>SUM(B36:B37)</f>
        <v>0</v>
      </c>
      <c r="C38" s="54" t="e">
        <f>B38/'Development Budget'!$B$86</f>
        <v>#DIV/0!</v>
      </c>
      <c r="D38" s="46"/>
      <c r="E38" s="46"/>
      <c r="F38" s="46"/>
      <c r="G38" s="46"/>
    </row>
    <row r="39" spans="1:7" ht="12.75">
      <c r="A39" s="46" t="s">
        <v>987</v>
      </c>
      <c r="B39" s="47">
        <f>'Development Budget'!F87</f>
        <v>0</v>
      </c>
      <c r="C39" s="54" t="e">
        <f>B39/'Development Budget'!$B$86</f>
        <v>#DIV/0!</v>
      </c>
      <c r="D39" s="46"/>
      <c r="E39" s="46"/>
      <c r="F39" s="46"/>
      <c r="G39" s="46"/>
    </row>
    <row r="40" spans="1:7" ht="12.75">
      <c r="A40" s="46" t="s">
        <v>988</v>
      </c>
      <c r="B40" s="47">
        <f>'Development Budget'!E87+'Development Budget'!H87+'Development Budget'!I87</f>
        <v>0</v>
      </c>
      <c r="C40" s="54" t="e">
        <f>B40/'Development Budget'!$B$86</f>
        <v>#DIV/0!</v>
      </c>
      <c r="D40" s="46"/>
      <c r="E40" s="46"/>
      <c r="F40" s="46"/>
      <c r="G40" s="46"/>
    </row>
    <row r="41" spans="1:7" ht="12.75">
      <c r="A41" s="46" t="s">
        <v>1005</v>
      </c>
      <c r="B41" s="47">
        <f>'Development Budget'!B86</f>
        <v>0</v>
      </c>
      <c r="C41" s="54" t="e">
        <f>B41/'Development Budget'!$B$86</f>
        <v>#DIV/0!</v>
      </c>
      <c r="D41" s="46"/>
      <c r="E41" s="46"/>
      <c r="F41" s="46"/>
      <c r="G41" s="46"/>
    </row>
    <row r="42" spans="2:7" ht="12.75">
      <c r="B42" s="47"/>
      <c r="C42" s="46"/>
      <c r="D42" s="46"/>
      <c r="E42" s="46"/>
      <c r="F42" s="46"/>
      <c r="G42" s="46"/>
    </row>
    <row r="43" spans="1:7" ht="12.75">
      <c r="A43" s="44" t="s">
        <v>130</v>
      </c>
      <c r="B43" s="174" t="e">
        <f>'Development Budget'!C87/'Development Budget'!B86</f>
        <v>#DIV/0!</v>
      </c>
      <c r="C43" s="46"/>
      <c r="D43" s="46"/>
      <c r="E43" s="46"/>
      <c r="F43" s="46"/>
      <c r="G43" s="46"/>
    </row>
    <row r="44" spans="1:7" ht="12.75">
      <c r="A44" s="44" t="s">
        <v>127</v>
      </c>
      <c r="B44" s="175" t="e">
        <f>('Development Budget'!C87+'Development Budget'!F87)/'Development Budget'!B86</f>
        <v>#DIV/0!</v>
      </c>
      <c r="C44" s="46"/>
      <c r="D44" s="46"/>
      <c r="E44" s="46"/>
      <c r="F44" s="46"/>
      <c r="G44" s="46"/>
    </row>
    <row r="45" spans="1:7" ht="12.75">
      <c r="A45" s="44" t="s">
        <v>786</v>
      </c>
      <c r="B45" s="176" t="e">
        <f>'Development Budget'!C87/'Development Budget'!I2</f>
        <v>#DIV/0!</v>
      </c>
      <c r="C45" s="339" t="s">
        <v>1012</v>
      </c>
      <c r="D45" s="46"/>
      <c r="E45" s="46"/>
      <c r="F45" s="46"/>
      <c r="G45" s="46"/>
    </row>
    <row r="47" spans="1:7" ht="12.75">
      <c r="A47" s="46" t="s">
        <v>1008</v>
      </c>
      <c r="B47" s="177" t="e">
        <f>#REF!/'Underwriting Summary'!B37</f>
        <v>#REF!</v>
      </c>
      <c r="C47" s="46"/>
      <c r="D47" s="46"/>
      <c r="E47" s="46"/>
      <c r="F47" s="46"/>
      <c r="G47" s="46"/>
    </row>
    <row r="48" spans="1:7" ht="12.75">
      <c r="A48" s="46" t="s">
        <v>1009</v>
      </c>
      <c r="B48" s="175" t="e">
        <f>#REF!/'Underwriting Summary'!B37</f>
        <v>#REF!</v>
      </c>
      <c r="C48" s="46"/>
      <c r="D48" s="46"/>
      <c r="E48" s="46"/>
      <c r="F48" s="46"/>
      <c r="G48" s="46"/>
    </row>
    <row r="49" spans="1:7" ht="12.75">
      <c r="A49" s="46" t="s">
        <v>1010</v>
      </c>
      <c r="B49" s="178" t="e">
        <f>#REF!/'Underwriting Summary'!B41</f>
        <v>#REF!</v>
      </c>
      <c r="C49" s="46"/>
      <c r="D49" s="46"/>
      <c r="E49" s="46"/>
      <c r="F49" s="46"/>
      <c r="G49" s="46"/>
    </row>
    <row r="50" spans="1:7" ht="12.75">
      <c r="A50" s="46" t="s">
        <v>128</v>
      </c>
      <c r="B50" s="179" t="e">
        <f>ROUNDUP(((B35/'Development Budget'!B86)*'Development Budget'!D3),1)</f>
        <v>#DIV/0!</v>
      </c>
      <c r="C50" s="46"/>
      <c r="D50" s="46"/>
      <c r="E50" s="46"/>
      <c r="F50" s="46"/>
      <c r="G50" s="46"/>
    </row>
  </sheetData>
  <sheetProtection password="CAB1" sheet="1" objects="1" scenarios="1"/>
  <printOptions gridLines="1"/>
  <pageMargins left="0.75" right="0.75" top="1" bottom="1" header="0.5" footer="0.5"/>
  <pageSetup horizontalDpi="600" verticalDpi="600" orientation="portrait" paperSize="9" scale="71" r:id="rId1"/>
</worksheet>
</file>

<file path=xl/worksheets/sheet13.xml><?xml version="1.0" encoding="utf-8"?>
<worksheet xmlns="http://schemas.openxmlformats.org/spreadsheetml/2006/main" xmlns:r="http://schemas.openxmlformats.org/officeDocument/2006/relationships">
  <sheetPr>
    <outlinePr summaryRight="0"/>
  </sheetPr>
  <dimension ref="A1:F196"/>
  <sheetViews>
    <sheetView workbookViewId="0" topLeftCell="A1">
      <selection activeCell="I15" sqref="I15"/>
    </sheetView>
  </sheetViews>
  <sheetFormatPr defaultColWidth="9.140625" defaultRowHeight="12.75" customHeight="1"/>
  <cols>
    <col min="1" max="1" width="22.00390625" style="17" customWidth="1"/>
    <col min="2" max="2" width="25.7109375" style="17" customWidth="1"/>
    <col min="3" max="4" width="14.28125" style="17" customWidth="1"/>
    <col min="5" max="5" width="13.140625" style="17" customWidth="1"/>
    <col min="6" max="16384" width="9.140625" style="17" customWidth="1"/>
  </cols>
  <sheetData>
    <row r="1" spans="1:4" ht="12.75">
      <c r="A1" s="44" t="s">
        <v>935</v>
      </c>
      <c r="B1" s="44">
        <f>'Underwriting Summary'!B3</f>
        <v>0</v>
      </c>
      <c r="C1" s="44"/>
      <c r="D1" s="44"/>
    </row>
    <row r="2" spans="1:4" ht="12.75">
      <c r="A2" s="44"/>
      <c r="B2" s="44"/>
      <c r="C2" s="44"/>
      <c r="D2" s="44"/>
    </row>
    <row r="3" spans="1:4" ht="12.75">
      <c r="A3" s="44" t="s">
        <v>1014</v>
      </c>
      <c r="B3" s="44">
        <f>'Development Budget'!G2</f>
        <v>0</v>
      </c>
      <c r="C3" s="44"/>
      <c r="D3" s="44"/>
    </row>
    <row r="4" spans="1:4" ht="12.75">
      <c r="A4" s="44" t="s">
        <v>912</v>
      </c>
      <c r="B4" s="44">
        <f>'Development Budget'!D3</f>
        <v>0</v>
      </c>
      <c r="C4" s="44"/>
      <c r="D4" s="44"/>
    </row>
    <row r="5" spans="1:4" ht="12.75">
      <c r="A5" s="44" t="s">
        <v>1015</v>
      </c>
      <c r="B5" s="44">
        <f>'Development Budget'!D2</f>
        <v>0</v>
      </c>
      <c r="C5" s="44" t="s">
        <v>1017</v>
      </c>
      <c r="D5" s="44"/>
    </row>
    <row r="6" spans="1:4" ht="12.75">
      <c r="A6" s="44" t="s">
        <v>1016</v>
      </c>
      <c r="B6" s="44">
        <f>'Development Budget'!G3</f>
        <v>0</v>
      </c>
      <c r="C6" s="44" t="s">
        <v>1018</v>
      </c>
      <c r="D6" s="44"/>
    </row>
    <row r="8" spans="1:6" ht="12.75">
      <c r="A8" s="185" t="s">
        <v>1019</v>
      </c>
      <c r="B8" s="185" t="s">
        <v>1020</v>
      </c>
      <c r="C8" s="185" t="s">
        <v>1021</v>
      </c>
      <c r="D8" s="185" t="s">
        <v>1022</v>
      </c>
      <c r="E8" s="185" t="s">
        <v>1023</v>
      </c>
      <c r="F8" s="185" t="s">
        <v>1024</v>
      </c>
    </row>
    <row r="9" spans="1:6" ht="12.75">
      <c r="A9" s="186"/>
      <c r="B9" s="186"/>
      <c r="C9" s="186"/>
      <c r="D9" s="186"/>
      <c r="E9" s="186"/>
      <c r="F9" s="186"/>
    </row>
    <row r="10" spans="1:6" ht="12.75">
      <c r="A10" s="185">
        <v>2</v>
      </c>
      <c r="B10" s="186" t="s">
        <v>1054</v>
      </c>
      <c r="C10" s="180"/>
      <c r="D10" s="187" t="e">
        <f aca="true" t="shared" si="0" ref="D10:D45">C10/$B$6</f>
        <v>#DIV/0!</v>
      </c>
      <c r="E10" s="188" t="e">
        <f aca="true" t="shared" si="1" ref="E10:E45">C10/$B$4</f>
        <v>#DIV/0!</v>
      </c>
      <c r="F10" s="189" t="e">
        <f aca="true" t="shared" si="2" ref="F10:F15">C10/$C$15</f>
        <v>#DIV/0!</v>
      </c>
    </row>
    <row r="11" spans="1:6" ht="12.75">
      <c r="A11" s="185">
        <v>2</v>
      </c>
      <c r="B11" s="186" t="s">
        <v>1055</v>
      </c>
      <c r="C11" s="180"/>
      <c r="D11" s="187" t="e">
        <f t="shared" si="0"/>
        <v>#DIV/0!</v>
      </c>
      <c r="E11" s="188" t="e">
        <f t="shared" si="1"/>
        <v>#DIV/0!</v>
      </c>
      <c r="F11" s="189" t="e">
        <f t="shared" si="2"/>
        <v>#DIV/0!</v>
      </c>
    </row>
    <row r="12" spans="1:6" ht="12.75">
      <c r="A12" s="185">
        <v>2</v>
      </c>
      <c r="B12" s="186" t="s">
        <v>1056</v>
      </c>
      <c r="C12" s="180"/>
      <c r="D12" s="187" t="e">
        <f t="shared" si="0"/>
        <v>#DIV/0!</v>
      </c>
      <c r="E12" s="188" t="e">
        <f t="shared" si="1"/>
        <v>#DIV/0!</v>
      </c>
      <c r="F12" s="189" t="e">
        <f t="shared" si="2"/>
        <v>#DIV/0!</v>
      </c>
    </row>
    <row r="13" spans="1:6" ht="12.75">
      <c r="A13" s="185">
        <v>2</v>
      </c>
      <c r="B13" s="186" t="s">
        <v>1057</v>
      </c>
      <c r="C13" s="180"/>
      <c r="D13" s="187" t="e">
        <f t="shared" si="0"/>
        <v>#DIV/0!</v>
      </c>
      <c r="E13" s="188" t="e">
        <f t="shared" si="1"/>
        <v>#DIV/0!</v>
      </c>
      <c r="F13" s="189" t="e">
        <f t="shared" si="2"/>
        <v>#DIV/0!</v>
      </c>
    </row>
    <row r="14" spans="1:6" ht="12.75">
      <c r="A14" s="185">
        <v>2</v>
      </c>
      <c r="B14" s="186" t="s">
        <v>1058</v>
      </c>
      <c r="C14" s="180"/>
      <c r="D14" s="187" t="e">
        <f t="shared" si="0"/>
        <v>#DIV/0!</v>
      </c>
      <c r="E14" s="188" t="e">
        <f t="shared" si="1"/>
        <v>#DIV/0!</v>
      </c>
      <c r="F14" s="189" t="e">
        <f t="shared" si="2"/>
        <v>#DIV/0!</v>
      </c>
    </row>
    <row r="15" spans="1:6" ht="12.75">
      <c r="A15" s="185"/>
      <c r="B15" s="186" t="s">
        <v>1059</v>
      </c>
      <c r="C15" s="190">
        <f>SUM(C10:C14)</f>
        <v>0</v>
      </c>
      <c r="D15" s="187" t="e">
        <f t="shared" si="0"/>
        <v>#DIV/0!</v>
      </c>
      <c r="E15" s="188" t="e">
        <f t="shared" si="1"/>
        <v>#DIV/0!</v>
      </c>
      <c r="F15" s="189" t="e">
        <f t="shared" si="2"/>
        <v>#DIV/0!</v>
      </c>
    </row>
    <row r="16" spans="1:6" ht="12.75">
      <c r="A16" s="185">
        <v>3</v>
      </c>
      <c r="B16" s="186" t="s">
        <v>1025</v>
      </c>
      <c r="C16" s="180"/>
      <c r="D16" s="187" t="e">
        <f t="shared" si="0"/>
        <v>#DIV/0!</v>
      </c>
      <c r="E16" s="188" t="e">
        <f t="shared" si="1"/>
        <v>#DIV/0!</v>
      </c>
      <c r="F16" s="189" t="e">
        <f aca="true" t="shared" si="3" ref="F16:F45">C16/$C$45</f>
        <v>#DIV/0!</v>
      </c>
    </row>
    <row r="17" spans="1:6" ht="12.75">
      <c r="A17" s="185">
        <v>4</v>
      </c>
      <c r="B17" s="186" t="s">
        <v>1026</v>
      </c>
      <c r="C17" s="180"/>
      <c r="D17" s="187" t="e">
        <f t="shared" si="0"/>
        <v>#DIV/0!</v>
      </c>
      <c r="E17" s="188" t="e">
        <f t="shared" si="1"/>
        <v>#DIV/0!</v>
      </c>
      <c r="F17" s="189" t="e">
        <f t="shared" si="3"/>
        <v>#DIV/0!</v>
      </c>
    </row>
    <row r="18" spans="1:6" ht="12.75">
      <c r="A18" s="185">
        <v>5</v>
      </c>
      <c r="B18" s="186" t="s">
        <v>1027</v>
      </c>
      <c r="C18" s="180"/>
      <c r="D18" s="187" t="e">
        <f t="shared" si="0"/>
        <v>#DIV/0!</v>
      </c>
      <c r="E18" s="188" t="e">
        <f t="shared" si="1"/>
        <v>#DIV/0!</v>
      </c>
      <c r="F18" s="189" t="e">
        <f t="shared" si="3"/>
        <v>#DIV/0!</v>
      </c>
    </row>
    <row r="19" spans="1:6" ht="12.75">
      <c r="A19" s="185">
        <v>6</v>
      </c>
      <c r="B19" s="186" t="s">
        <v>1028</v>
      </c>
      <c r="C19" s="180"/>
      <c r="D19" s="187" t="e">
        <f t="shared" si="0"/>
        <v>#DIV/0!</v>
      </c>
      <c r="E19" s="188" t="e">
        <f t="shared" si="1"/>
        <v>#DIV/0!</v>
      </c>
      <c r="F19" s="189" t="e">
        <f t="shared" si="3"/>
        <v>#DIV/0!</v>
      </c>
    </row>
    <row r="20" spans="1:6" ht="12.75">
      <c r="A20" s="185">
        <v>6</v>
      </c>
      <c r="B20" s="186" t="s">
        <v>1029</v>
      </c>
      <c r="C20" s="180"/>
      <c r="D20" s="187" t="e">
        <f t="shared" si="0"/>
        <v>#DIV/0!</v>
      </c>
      <c r="E20" s="188" t="e">
        <f t="shared" si="1"/>
        <v>#DIV/0!</v>
      </c>
      <c r="F20" s="189" t="e">
        <f t="shared" si="3"/>
        <v>#DIV/0!</v>
      </c>
    </row>
    <row r="21" spans="1:6" ht="12.75">
      <c r="A21" s="185">
        <v>7</v>
      </c>
      <c r="B21" s="186" t="s">
        <v>1030</v>
      </c>
      <c r="C21" s="180"/>
      <c r="D21" s="187" t="e">
        <f t="shared" si="0"/>
        <v>#DIV/0!</v>
      </c>
      <c r="E21" s="188" t="e">
        <f t="shared" si="1"/>
        <v>#DIV/0!</v>
      </c>
      <c r="F21" s="189" t="e">
        <f t="shared" si="3"/>
        <v>#DIV/0!</v>
      </c>
    </row>
    <row r="22" spans="1:6" ht="12.75">
      <c r="A22" s="185">
        <v>7</v>
      </c>
      <c r="B22" s="186" t="s">
        <v>1031</v>
      </c>
      <c r="C22" s="180"/>
      <c r="D22" s="187" t="e">
        <f t="shared" si="0"/>
        <v>#DIV/0!</v>
      </c>
      <c r="E22" s="188" t="e">
        <f t="shared" si="1"/>
        <v>#DIV/0!</v>
      </c>
      <c r="F22" s="189" t="e">
        <f t="shared" si="3"/>
        <v>#DIV/0!</v>
      </c>
    </row>
    <row r="23" spans="1:6" ht="12.75">
      <c r="A23" s="185">
        <v>7</v>
      </c>
      <c r="B23" s="186" t="s">
        <v>1032</v>
      </c>
      <c r="C23" s="180"/>
      <c r="D23" s="187" t="e">
        <f t="shared" si="0"/>
        <v>#DIV/0!</v>
      </c>
      <c r="E23" s="188" t="e">
        <f t="shared" si="1"/>
        <v>#DIV/0!</v>
      </c>
      <c r="F23" s="189" t="e">
        <f t="shared" si="3"/>
        <v>#DIV/0!</v>
      </c>
    </row>
    <row r="24" spans="1:6" ht="12.75">
      <c r="A24" s="185">
        <v>7</v>
      </c>
      <c r="B24" s="186" t="s">
        <v>1033</v>
      </c>
      <c r="C24" s="180"/>
      <c r="D24" s="187" t="e">
        <f t="shared" si="0"/>
        <v>#DIV/0!</v>
      </c>
      <c r="E24" s="188" t="e">
        <f t="shared" si="1"/>
        <v>#DIV/0!</v>
      </c>
      <c r="F24" s="189" t="e">
        <f t="shared" si="3"/>
        <v>#DIV/0!</v>
      </c>
    </row>
    <row r="25" spans="1:6" ht="12.75">
      <c r="A25" s="185">
        <v>8</v>
      </c>
      <c r="B25" s="186" t="s">
        <v>1034</v>
      </c>
      <c r="C25" s="180"/>
      <c r="D25" s="187" t="e">
        <f t="shared" si="0"/>
        <v>#DIV/0!</v>
      </c>
      <c r="E25" s="188" t="e">
        <f t="shared" si="1"/>
        <v>#DIV/0!</v>
      </c>
      <c r="F25" s="189" t="e">
        <f t="shared" si="3"/>
        <v>#DIV/0!</v>
      </c>
    </row>
    <row r="26" spans="1:6" ht="12.75">
      <c r="A26" s="185">
        <v>8</v>
      </c>
      <c r="B26" s="186" t="s">
        <v>1035</v>
      </c>
      <c r="C26" s="180"/>
      <c r="D26" s="187" t="e">
        <f t="shared" si="0"/>
        <v>#DIV/0!</v>
      </c>
      <c r="E26" s="188" t="e">
        <f t="shared" si="1"/>
        <v>#DIV/0!</v>
      </c>
      <c r="F26" s="189" t="e">
        <f t="shared" si="3"/>
        <v>#DIV/0!</v>
      </c>
    </row>
    <row r="27" spans="1:6" ht="12.75">
      <c r="A27" s="185">
        <v>8</v>
      </c>
      <c r="B27" s="186" t="s">
        <v>1036</v>
      </c>
      <c r="C27" s="180"/>
      <c r="D27" s="187" t="e">
        <f t="shared" si="0"/>
        <v>#DIV/0!</v>
      </c>
      <c r="E27" s="188" t="e">
        <f t="shared" si="1"/>
        <v>#DIV/0!</v>
      </c>
      <c r="F27" s="189" t="e">
        <f t="shared" si="3"/>
        <v>#DIV/0!</v>
      </c>
    </row>
    <row r="28" spans="1:6" ht="12.75">
      <c r="A28" s="185">
        <v>9</v>
      </c>
      <c r="B28" s="186" t="s">
        <v>1037</v>
      </c>
      <c r="C28" s="180"/>
      <c r="D28" s="187" t="e">
        <f t="shared" si="0"/>
        <v>#DIV/0!</v>
      </c>
      <c r="E28" s="188" t="e">
        <f t="shared" si="1"/>
        <v>#DIV/0!</v>
      </c>
      <c r="F28" s="189" t="e">
        <f t="shared" si="3"/>
        <v>#DIV/0!</v>
      </c>
    </row>
    <row r="29" spans="1:6" ht="12.75">
      <c r="A29" s="185">
        <v>9</v>
      </c>
      <c r="B29" s="186" t="s">
        <v>1038</v>
      </c>
      <c r="C29" s="180"/>
      <c r="D29" s="187" t="e">
        <f t="shared" si="0"/>
        <v>#DIV/0!</v>
      </c>
      <c r="E29" s="188" t="e">
        <f t="shared" si="1"/>
        <v>#DIV/0!</v>
      </c>
      <c r="F29" s="189" t="e">
        <f t="shared" si="3"/>
        <v>#DIV/0!</v>
      </c>
    </row>
    <row r="30" spans="1:6" ht="12.75">
      <c r="A30" s="185">
        <v>9</v>
      </c>
      <c r="B30" s="186" t="s">
        <v>1039</v>
      </c>
      <c r="C30" s="180"/>
      <c r="D30" s="187" t="e">
        <f t="shared" si="0"/>
        <v>#DIV/0!</v>
      </c>
      <c r="E30" s="188" t="e">
        <f t="shared" si="1"/>
        <v>#DIV/0!</v>
      </c>
      <c r="F30" s="189" t="e">
        <f t="shared" si="3"/>
        <v>#DIV/0!</v>
      </c>
    </row>
    <row r="31" spans="1:6" ht="12.75">
      <c r="A31" s="185">
        <v>9</v>
      </c>
      <c r="B31" s="186" t="s">
        <v>1040</v>
      </c>
      <c r="C31" s="180"/>
      <c r="D31" s="187" t="e">
        <f t="shared" si="0"/>
        <v>#DIV/0!</v>
      </c>
      <c r="E31" s="188" t="e">
        <f t="shared" si="1"/>
        <v>#DIV/0!</v>
      </c>
      <c r="F31" s="189" t="e">
        <f t="shared" si="3"/>
        <v>#DIV/0!</v>
      </c>
    </row>
    <row r="32" spans="1:6" ht="12.75">
      <c r="A32" s="185">
        <v>9</v>
      </c>
      <c r="B32" s="186" t="s">
        <v>1041</v>
      </c>
      <c r="C32" s="180"/>
      <c r="D32" s="187" t="e">
        <f t="shared" si="0"/>
        <v>#DIV/0!</v>
      </c>
      <c r="E32" s="188" t="e">
        <f t="shared" si="1"/>
        <v>#DIV/0!</v>
      </c>
      <c r="F32" s="189" t="e">
        <f t="shared" si="3"/>
        <v>#DIV/0!</v>
      </c>
    </row>
    <row r="33" spans="1:6" ht="12.75">
      <c r="A33" s="185">
        <v>10</v>
      </c>
      <c r="B33" s="186" t="s">
        <v>1042</v>
      </c>
      <c r="C33" s="180"/>
      <c r="D33" s="187" t="e">
        <f t="shared" si="0"/>
        <v>#DIV/0!</v>
      </c>
      <c r="E33" s="188" t="e">
        <f t="shared" si="1"/>
        <v>#DIV/0!</v>
      </c>
      <c r="F33" s="189" t="e">
        <f t="shared" si="3"/>
        <v>#DIV/0!</v>
      </c>
    </row>
    <row r="34" spans="1:6" ht="12.75">
      <c r="A34" s="185">
        <v>10</v>
      </c>
      <c r="B34" s="186" t="s">
        <v>1043</v>
      </c>
      <c r="C34" s="180"/>
      <c r="D34" s="187" t="e">
        <f t="shared" si="0"/>
        <v>#DIV/0!</v>
      </c>
      <c r="E34" s="188" t="e">
        <f t="shared" si="1"/>
        <v>#DIV/0!</v>
      </c>
      <c r="F34" s="189" t="e">
        <f t="shared" si="3"/>
        <v>#DIV/0!</v>
      </c>
    </row>
    <row r="35" spans="1:6" ht="12.75">
      <c r="A35" s="185">
        <v>10</v>
      </c>
      <c r="B35" s="186" t="s">
        <v>1044</v>
      </c>
      <c r="C35" s="180"/>
      <c r="D35" s="187" t="e">
        <f t="shared" si="0"/>
        <v>#DIV/0!</v>
      </c>
      <c r="E35" s="188" t="e">
        <f t="shared" si="1"/>
        <v>#DIV/0!</v>
      </c>
      <c r="F35" s="189" t="e">
        <f t="shared" si="3"/>
        <v>#DIV/0!</v>
      </c>
    </row>
    <row r="36" spans="1:6" ht="12.75">
      <c r="A36" s="185">
        <v>11</v>
      </c>
      <c r="B36" s="186" t="s">
        <v>1045</v>
      </c>
      <c r="C36" s="180"/>
      <c r="D36" s="187" t="e">
        <f t="shared" si="0"/>
        <v>#DIV/0!</v>
      </c>
      <c r="E36" s="188" t="e">
        <f t="shared" si="1"/>
        <v>#DIV/0!</v>
      </c>
      <c r="F36" s="189" t="e">
        <f t="shared" si="3"/>
        <v>#DIV/0!</v>
      </c>
    </row>
    <row r="37" spans="1:6" ht="12.75">
      <c r="A37" s="185">
        <v>11</v>
      </c>
      <c r="B37" s="186" t="s">
        <v>1046</v>
      </c>
      <c r="C37" s="180"/>
      <c r="D37" s="187" t="e">
        <f t="shared" si="0"/>
        <v>#DIV/0!</v>
      </c>
      <c r="E37" s="188" t="e">
        <f t="shared" si="1"/>
        <v>#DIV/0!</v>
      </c>
      <c r="F37" s="189" t="e">
        <f t="shared" si="3"/>
        <v>#DIV/0!</v>
      </c>
    </row>
    <row r="38" spans="1:6" ht="12.75">
      <c r="A38" s="185">
        <v>12</v>
      </c>
      <c r="B38" s="186" t="s">
        <v>1047</v>
      </c>
      <c r="C38" s="180"/>
      <c r="D38" s="187" t="e">
        <f t="shared" si="0"/>
        <v>#DIV/0!</v>
      </c>
      <c r="E38" s="188" t="e">
        <f t="shared" si="1"/>
        <v>#DIV/0!</v>
      </c>
      <c r="F38" s="189" t="e">
        <f t="shared" si="3"/>
        <v>#DIV/0!</v>
      </c>
    </row>
    <row r="39" spans="1:6" ht="12.75">
      <c r="A39" s="185">
        <v>12</v>
      </c>
      <c r="B39" s="186" t="s">
        <v>1048</v>
      </c>
      <c r="C39" s="180"/>
      <c r="D39" s="187" t="e">
        <f t="shared" si="0"/>
        <v>#DIV/0!</v>
      </c>
      <c r="E39" s="188" t="e">
        <f t="shared" si="1"/>
        <v>#DIV/0!</v>
      </c>
      <c r="F39" s="189" t="e">
        <f t="shared" si="3"/>
        <v>#DIV/0!</v>
      </c>
    </row>
    <row r="40" spans="1:6" ht="12.75">
      <c r="A40" s="185">
        <v>13</v>
      </c>
      <c r="B40" s="186" t="s">
        <v>1049</v>
      </c>
      <c r="C40" s="180"/>
      <c r="D40" s="187" t="e">
        <f t="shared" si="0"/>
        <v>#DIV/0!</v>
      </c>
      <c r="E40" s="188" t="e">
        <f t="shared" si="1"/>
        <v>#DIV/0!</v>
      </c>
      <c r="F40" s="189" t="e">
        <f t="shared" si="3"/>
        <v>#DIV/0!</v>
      </c>
    </row>
    <row r="41" spans="1:6" ht="12.75">
      <c r="A41" s="185">
        <v>14</v>
      </c>
      <c r="B41" s="186" t="s">
        <v>1050</v>
      </c>
      <c r="C41" s="180"/>
      <c r="D41" s="187" t="e">
        <f t="shared" si="0"/>
        <v>#DIV/0!</v>
      </c>
      <c r="E41" s="188" t="e">
        <f t="shared" si="1"/>
        <v>#DIV/0!</v>
      </c>
      <c r="F41" s="189" t="e">
        <f t="shared" si="3"/>
        <v>#DIV/0!</v>
      </c>
    </row>
    <row r="42" spans="1:6" ht="12.75">
      <c r="A42" s="185">
        <v>15</v>
      </c>
      <c r="B42" s="186" t="s">
        <v>1051</v>
      </c>
      <c r="C42" s="180"/>
      <c r="D42" s="187" t="e">
        <f t="shared" si="0"/>
        <v>#DIV/0!</v>
      </c>
      <c r="E42" s="188" t="e">
        <f t="shared" si="1"/>
        <v>#DIV/0!</v>
      </c>
      <c r="F42" s="189" t="e">
        <f t="shared" si="3"/>
        <v>#DIV/0!</v>
      </c>
    </row>
    <row r="43" spans="1:6" ht="12.75">
      <c r="A43" s="185">
        <v>15</v>
      </c>
      <c r="B43" s="186" t="s">
        <v>1052</v>
      </c>
      <c r="C43" s="180"/>
      <c r="D43" s="187" t="e">
        <f t="shared" si="0"/>
        <v>#DIV/0!</v>
      </c>
      <c r="E43" s="188" t="e">
        <f t="shared" si="1"/>
        <v>#DIV/0!</v>
      </c>
      <c r="F43" s="189" t="e">
        <f t="shared" si="3"/>
        <v>#DIV/0!</v>
      </c>
    </row>
    <row r="44" spans="1:6" ht="12.75">
      <c r="A44" s="185">
        <v>16</v>
      </c>
      <c r="B44" s="186" t="s">
        <v>1053</v>
      </c>
      <c r="C44" s="180"/>
      <c r="D44" s="187" t="e">
        <f t="shared" si="0"/>
        <v>#DIV/0!</v>
      </c>
      <c r="E44" s="188" t="e">
        <f t="shared" si="1"/>
        <v>#DIV/0!</v>
      </c>
      <c r="F44" s="189" t="e">
        <f t="shared" si="3"/>
        <v>#DIV/0!</v>
      </c>
    </row>
    <row r="45" spans="1:6" ht="12.75">
      <c r="A45" s="185"/>
      <c r="B45" s="186" t="s">
        <v>1060</v>
      </c>
      <c r="C45" s="190">
        <f>SUM(C16:C44)</f>
        <v>0</v>
      </c>
      <c r="D45" s="187" t="e">
        <f t="shared" si="0"/>
        <v>#DIV/0!</v>
      </c>
      <c r="E45" s="188" t="e">
        <f t="shared" si="1"/>
        <v>#DIV/0!</v>
      </c>
      <c r="F45" s="189" t="e">
        <f t="shared" si="3"/>
        <v>#DIV/0!</v>
      </c>
    </row>
    <row r="46" spans="1:6" ht="12.75">
      <c r="A46" s="185"/>
      <c r="B46" s="186"/>
      <c r="C46" s="190"/>
      <c r="D46" s="187"/>
      <c r="E46" s="188"/>
      <c r="F46" s="189"/>
    </row>
    <row r="47" spans="1:6" ht="12.75">
      <c r="A47" s="185"/>
      <c r="B47" s="186" t="s">
        <v>1065</v>
      </c>
      <c r="C47" s="180"/>
      <c r="D47" s="187" t="e">
        <f aca="true" t="shared" si="4" ref="D47:D52">C47/$B$6</f>
        <v>#DIV/0!</v>
      </c>
      <c r="E47" s="188" t="e">
        <f aca="true" t="shared" si="5" ref="E47:E52">C47/$B$4</f>
        <v>#DIV/0!</v>
      </c>
      <c r="F47" s="189" t="e">
        <f aca="true" t="shared" si="6" ref="F47:F52">C47/$C$54</f>
        <v>#DIV/0!</v>
      </c>
    </row>
    <row r="48" spans="1:6" ht="12.75">
      <c r="A48" s="185"/>
      <c r="B48" s="186" t="s">
        <v>1061</v>
      </c>
      <c r="C48" s="180"/>
      <c r="D48" s="187" t="e">
        <f t="shared" si="4"/>
        <v>#DIV/0!</v>
      </c>
      <c r="E48" s="188" t="e">
        <f t="shared" si="5"/>
        <v>#DIV/0!</v>
      </c>
      <c r="F48" s="189" t="e">
        <f t="shared" si="6"/>
        <v>#DIV/0!</v>
      </c>
    </row>
    <row r="49" spans="1:6" ht="12.75">
      <c r="A49" s="185"/>
      <c r="B49" s="186" t="s">
        <v>1062</v>
      </c>
      <c r="C49" s="180"/>
      <c r="D49" s="187" t="e">
        <f t="shared" si="4"/>
        <v>#DIV/0!</v>
      </c>
      <c r="E49" s="188" t="e">
        <f t="shared" si="5"/>
        <v>#DIV/0!</v>
      </c>
      <c r="F49" s="189" t="e">
        <f t="shared" si="6"/>
        <v>#DIV/0!</v>
      </c>
    </row>
    <row r="50" spans="1:6" ht="12.75">
      <c r="A50" s="185"/>
      <c r="B50" s="186" t="s">
        <v>1063</v>
      </c>
      <c r="C50" s="180"/>
      <c r="D50" s="187" t="e">
        <f t="shared" si="4"/>
        <v>#DIV/0!</v>
      </c>
      <c r="E50" s="188" t="e">
        <f t="shared" si="5"/>
        <v>#DIV/0!</v>
      </c>
      <c r="F50" s="189" t="e">
        <f t="shared" si="6"/>
        <v>#DIV/0!</v>
      </c>
    </row>
    <row r="51" spans="1:6" ht="12.75">
      <c r="A51" s="185"/>
      <c r="B51" s="186" t="s">
        <v>796</v>
      </c>
      <c r="C51" s="180"/>
      <c r="D51" s="187" t="e">
        <f t="shared" si="4"/>
        <v>#DIV/0!</v>
      </c>
      <c r="E51" s="188" t="e">
        <f t="shared" si="5"/>
        <v>#DIV/0!</v>
      </c>
      <c r="F51" s="189" t="e">
        <f t="shared" si="6"/>
        <v>#DIV/0!</v>
      </c>
    </row>
    <row r="52" spans="1:6" ht="12.75">
      <c r="A52" s="185"/>
      <c r="B52" s="186" t="s">
        <v>1064</v>
      </c>
      <c r="C52" s="180"/>
      <c r="D52" s="187" t="e">
        <f t="shared" si="4"/>
        <v>#DIV/0!</v>
      </c>
      <c r="E52" s="188" t="e">
        <f t="shared" si="5"/>
        <v>#DIV/0!</v>
      </c>
      <c r="F52" s="189" t="e">
        <f t="shared" si="6"/>
        <v>#DIV/0!</v>
      </c>
    </row>
    <row r="53" spans="1:6" ht="12.75">
      <c r="A53" s="185"/>
      <c r="B53" s="186"/>
      <c r="C53" s="181"/>
      <c r="D53" s="187"/>
      <c r="E53" s="188"/>
      <c r="F53" s="189"/>
    </row>
    <row r="54" spans="1:6" ht="12.75">
      <c r="A54" s="185"/>
      <c r="B54" s="186" t="s">
        <v>688</v>
      </c>
      <c r="C54" s="190">
        <f>SUM(C47:C52)+C15+C45</f>
        <v>0</v>
      </c>
      <c r="D54" s="187" t="e">
        <f>C54/$B$6</f>
        <v>#DIV/0!</v>
      </c>
      <c r="E54" s="188" t="e">
        <f>C54/$B$4</f>
        <v>#DIV/0!</v>
      </c>
      <c r="F54" s="189" t="e">
        <f>C54/$C$54</f>
        <v>#DIV/0!</v>
      </c>
    </row>
    <row r="55" spans="1:5" ht="12.75">
      <c r="A55" s="182"/>
      <c r="C55" s="183"/>
      <c r="E55" s="184"/>
    </row>
    <row r="56" spans="1:5" ht="12.75">
      <c r="A56" s="182"/>
      <c r="C56" s="183"/>
      <c r="E56" s="184"/>
    </row>
    <row r="57" spans="1:5" ht="12.75">
      <c r="A57" s="182"/>
      <c r="C57" s="183"/>
      <c r="E57" s="184"/>
    </row>
    <row r="58" spans="1:5" ht="12.75">
      <c r="A58" s="182"/>
      <c r="C58" s="183"/>
      <c r="E58" s="184"/>
    </row>
    <row r="59" spans="1:5" ht="12.75">
      <c r="A59" s="182"/>
      <c r="C59" s="183"/>
      <c r="E59" s="184"/>
    </row>
    <row r="60" spans="1:5" ht="12.75">
      <c r="A60" s="182"/>
      <c r="C60" s="183"/>
      <c r="E60" s="184"/>
    </row>
    <row r="61" spans="1:5" ht="12.75">
      <c r="A61" s="182"/>
      <c r="C61" s="183"/>
      <c r="E61" s="184"/>
    </row>
    <row r="62" spans="1:5" ht="12.75">
      <c r="A62" s="182"/>
      <c r="C62" s="183"/>
      <c r="E62" s="184"/>
    </row>
    <row r="63" spans="1:5" ht="12.75">
      <c r="A63" s="182"/>
      <c r="C63" s="183"/>
      <c r="E63" s="184"/>
    </row>
    <row r="64" spans="1:5" ht="12.75">
      <c r="A64" s="182"/>
      <c r="C64" s="183"/>
      <c r="E64" s="184"/>
    </row>
    <row r="65" spans="1:5" ht="12.75">
      <c r="A65" s="182"/>
      <c r="C65" s="183"/>
      <c r="E65" s="184"/>
    </row>
    <row r="66" spans="1:5" ht="12.75">
      <c r="A66" s="182"/>
      <c r="C66" s="183"/>
      <c r="E66" s="184"/>
    </row>
    <row r="67" spans="1:5" ht="12.75">
      <c r="A67" s="182"/>
      <c r="C67" s="183"/>
      <c r="E67" s="184"/>
    </row>
    <row r="68" spans="1:5" ht="12.75">
      <c r="A68" s="182"/>
      <c r="C68" s="183"/>
      <c r="E68" s="184"/>
    </row>
    <row r="69" spans="1:5" ht="12.75">
      <c r="A69" s="182"/>
      <c r="C69" s="183"/>
      <c r="E69" s="184"/>
    </row>
    <row r="70" spans="1:5" ht="12.75">
      <c r="A70" s="182"/>
      <c r="C70" s="183"/>
      <c r="E70" s="184"/>
    </row>
    <row r="71" spans="1:5" ht="12.75">
      <c r="A71" s="182"/>
      <c r="C71" s="183"/>
      <c r="E71" s="184"/>
    </row>
    <row r="72" spans="1:5" ht="12.75">
      <c r="A72" s="182"/>
      <c r="C72" s="183"/>
      <c r="E72" s="184"/>
    </row>
    <row r="73" spans="1:5" ht="12.75">
      <c r="A73" s="182"/>
      <c r="C73" s="183"/>
      <c r="E73" s="184"/>
    </row>
    <row r="74" spans="1:5" ht="12.75">
      <c r="A74" s="182"/>
      <c r="C74" s="183"/>
      <c r="E74" s="184"/>
    </row>
    <row r="75" spans="1:5" ht="12.75">
      <c r="A75" s="182"/>
      <c r="C75" s="183"/>
      <c r="E75" s="184"/>
    </row>
    <row r="76" spans="1:5" ht="12.75">
      <c r="A76" s="182"/>
      <c r="C76" s="183"/>
      <c r="E76" s="184"/>
    </row>
    <row r="77" spans="1:5" ht="12.75">
      <c r="A77" s="182"/>
      <c r="C77" s="183"/>
      <c r="E77" s="184"/>
    </row>
    <row r="78" spans="1:5" ht="12.75">
      <c r="A78" s="182"/>
      <c r="C78" s="183"/>
      <c r="E78" s="184"/>
    </row>
    <row r="79" spans="1:5" ht="12.75">
      <c r="A79" s="182"/>
      <c r="C79" s="183"/>
      <c r="E79" s="184"/>
    </row>
    <row r="80" spans="1:5" ht="12.75">
      <c r="A80" s="182"/>
      <c r="C80" s="183"/>
      <c r="E80" s="184"/>
    </row>
    <row r="81" spans="1:5" ht="12.75">
      <c r="A81" s="182"/>
      <c r="C81" s="183"/>
      <c r="E81" s="184"/>
    </row>
    <row r="82" spans="1:5" ht="12.75">
      <c r="A82" s="182"/>
      <c r="C82" s="183"/>
      <c r="E82" s="184"/>
    </row>
    <row r="83" spans="1:5" ht="12.75">
      <c r="A83" s="182"/>
      <c r="C83" s="183"/>
      <c r="E83" s="184"/>
    </row>
    <row r="84" spans="1:5" ht="12.75">
      <c r="A84" s="182"/>
      <c r="C84" s="183"/>
      <c r="E84" s="184"/>
    </row>
    <row r="85" spans="1:3" ht="12.75">
      <c r="A85" s="182"/>
      <c r="C85" s="183"/>
    </row>
    <row r="86" spans="1:3" ht="12.75">
      <c r="A86" s="182"/>
      <c r="C86" s="183"/>
    </row>
    <row r="87" spans="1:3" ht="12.75">
      <c r="A87" s="182"/>
      <c r="C87" s="183"/>
    </row>
    <row r="88" spans="1:3" ht="12.75">
      <c r="A88" s="182"/>
      <c r="C88" s="183"/>
    </row>
    <row r="89" spans="1:3" ht="12.75">
      <c r="A89" s="182"/>
      <c r="C89" s="183"/>
    </row>
    <row r="90" spans="1:3" ht="12.75">
      <c r="A90" s="182"/>
      <c r="C90" s="183"/>
    </row>
    <row r="91" spans="1:3" ht="12.75">
      <c r="A91" s="182"/>
      <c r="C91" s="183"/>
    </row>
    <row r="92" spans="1:3" ht="12.75">
      <c r="A92" s="182"/>
      <c r="C92" s="183"/>
    </row>
    <row r="93" spans="1:3" ht="12.75">
      <c r="A93" s="182"/>
      <c r="C93" s="183"/>
    </row>
    <row r="94" spans="1:3" ht="12.75">
      <c r="A94" s="182"/>
      <c r="C94" s="183"/>
    </row>
    <row r="95" spans="1:3" ht="12.75">
      <c r="A95" s="182"/>
      <c r="C95" s="183"/>
    </row>
    <row r="96" spans="1:3" ht="12.75">
      <c r="A96" s="182"/>
      <c r="C96" s="183"/>
    </row>
    <row r="97" spans="1:3" ht="12.75">
      <c r="A97" s="182"/>
      <c r="C97" s="183"/>
    </row>
    <row r="98" spans="1:3" ht="12.75">
      <c r="A98" s="182"/>
      <c r="C98" s="183"/>
    </row>
    <row r="99" spans="1:3" ht="12.75">
      <c r="A99" s="182"/>
      <c r="C99" s="183"/>
    </row>
    <row r="100" spans="1:3" ht="12.75">
      <c r="A100" s="182"/>
      <c r="C100" s="183"/>
    </row>
    <row r="101" spans="1:3" ht="12.75">
      <c r="A101" s="182"/>
      <c r="C101" s="183"/>
    </row>
    <row r="102" spans="1:3" ht="12.75">
      <c r="A102" s="182"/>
      <c r="C102" s="183"/>
    </row>
    <row r="103" spans="1:3" ht="12.75">
      <c r="A103" s="182"/>
      <c r="C103" s="183"/>
    </row>
    <row r="104" spans="1:3" ht="12.75">
      <c r="A104" s="182"/>
      <c r="C104" s="183"/>
    </row>
    <row r="105" spans="1:3" ht="12.75">
      <c r="A105" s="182"/>
      <c r="C105" s="183"/>
    </row>
    <row r="106" spans="1:3" ht="12.75">
      <c r="A106" s="182"/>
      <c r="C106" s="183"/>
    </row>
    <row r="107" spans="1:3" ht="12.75">
      <c r="A107" s="182"/>
      <c r="C107" s="183"/>
    </row>
    <row r="108" spans="1:3" ht="12.75">
      <c r="A108" s="182"/>
      <c r="C108" s="183"/>
    </row>
    <row r="109" spans="1:3" ht="12.75">
      <c r="A109" s="182"/>
      <c r="C109" s="183"/>
    </row>
    <row r="110" spans="1:3" ht="12.75">
      <c r="A110" s="182"/>
      <c r="C110" s="183"/>
    </row>
    <row r="111" spans="1:3" ht="12.75">
      <c r="A111" s="182"/>
      <c r="C111" s="183"/>
    </row>
    <row r="112" spans="1:3" ht="12.75">
      <c r="A112" s="182"/>
      <c r="C112" s="183"/>
    </row>
    <row r="113" spans="1:3" ht="12.75">
      <c r="A113" s="182"/>
      <c r="C113" s="183"/>
    </row>
    <row r="114" spans="1:3" ht="12.75">
      <c r="A114" s="182"/>
      <c r="C114" s="183"/>
    </row>
    <row r="115" spans="1:3" ht="12.75">
      <c r="A115" s="182"/>
      <c r="C115" s="183"/>
    </row>
    <row r="116" spans="1:3" ht="12.75">
      <c r="A116" s="182"/>
      <c r="C116" s="183"/>
    </row>
    <row r="117" spans="1:3" ht="12.75">
      <c r="A117" s="182"/>
      <c r="C117" s="183"/>
    </row>
    <row r="118" spans="1:3" ht="12.75">
      <c r="A118" s="182"/>
      <c r="C118" s="183"/>
    </row>
    <row r="119" spans="1:3" ht="12.75">
      <c r="A119" s="182"/>
      <c r="C119" s="183"/>
    </row>
    <row r="120" spans="1:3" ht="12.75">
      <c r="A120" s="182"/>
      <c r="C120" s="183"/>
    </row>
    <row r="121" spans="1:3" ht="12.75">
      <c r="A121" s="182"/>
      <c r="C121" s="183"/>
    </row>
    <row r="122" spans="1:3" ht="12.75">
      <c r="A122" s="182"/>
      <c r="C122" s="183"/>
    </row>
    <row r="123" spans="1:3" ht="12.75">
      <c r="A123" s="182"/>
      <c r="C123" s="183"/>
    </row>
    <row r="124" spans="1:3" ht="12.75">
      <c r="A124" s="182"/>
      <c r="C124" s="183"/>
    </row>
    <row r="125" spans="1:3" ht="12.75">
      <c r="A125" s="182"/>
      <c r="C125" s="183"/>
    </row>
    <row r="126" spans="1:3" ht="12.75">
      <c r="A126" s="182"/>
      <c r="C126" s="183"/>
    </row>
    <row r="127" spans="1:3" ht="12.75">
      <c r="A127" s="182"/>
      <c r="C127" s="183"/>
    </row>
    <row r="128" spans="1:3" ht="12.75">
      <c r="A128" s="182"/>
      <c r="C128" s="183"/>
    </row>
    <row r="129" spans="1:3" ht="12.75">
      <c r="A129" s="182"/>
      <c r="C129" s="183"/>
    </row>
    <row r="130" spans="1:3" ht="12.75">
      <c r="A130" s="182"/>
      <c r="C130" s="183"/>
    </row>
    <row r="131" spans="1:3" ht="12.75">
      <c r="A131" s="182"/>
      <c r="C131" s="183"/>
    </row>
    <row r="132" spans="1:3" ht="12.75">
      <c r="A132" s="182"/>
      <c r="C132" s="183"/>
    </row>
    <row r="133" spans="1:3" ht="12.75">
      <c r="A133" s="182"/>
      <c r="C133" s="183"/>
    </row>
    <row r="134" spans="1:3" ht="12.75">
      <c r="A134" s="182"/>
      <c r="C134" s="183"/>
    </row>
    <row r="135" spans="1:3" ht="12.75">
      <c r="A135" s="182"/>
      <c r="C135" s="183"/>
    </row>
    <row r="136" spans="1:3" ht="12.75">
      <c r="A136" s="182"/>
      <c r="C136" s="183"/>
    </row>
    <row r="137" spans="1:3" ht="12.75">
      <c r="A137" s="182"/>
      <c r="C137" s="183"/>
    </row>
    <row r="138" spans="1:3" ht="12.75">
      <c r="A138" s="182"/>
      <c r="C138" s="183"/>
    </row>
    <row r="139" spans="1:3" ht="12.75">
      <c r="A139" s="182"/>
      <c r="C139" s="183"/>
    </row>
    <row r="140" spans="1:3" ht="12.75">
      <c r="A140" s="182"/>
      <c r="C140" s="183"/>
    </row>
    <row r="141" spans="1:3" ht="12.75">
      <c r="A141" s="182"/>
      <c r="C141" s="183"/>
    </row>
    <row r="142" spans="1:3" ht="12.75">
      <c r="A142" s="182"/>
      <c r="C142" s="183"/>
    </row>
    <row r="143" spans="1:3" ht="12.75">
      <c r="A143" s="182"/>
      <c r="C143" s="183"/>
    </row>
    <row r="144" spans="1:3" ht="12.75">
      <c r="A144" s="182"/>
      <c r="C144" s="183"/>
    </row>
    <row r="145" spans="1:3" ht="12.75">
      <c r="A145" s="182"/>
      <c r="C145" s="183"/>
    </row>
    <row r="146" spans="1:3" ht="12.75">
      <c r="A146" s="182"/>
      <c r="C146" s="183"/>
    </row>
    <row r="147" spans="1:3" ht="12.75">
      <c r="A147" s="182"/>
      <c r="C147" s="183"/>
    </row>
    <row r="148" spans="1:3" ht="12.75">
      <c r="A148" s="182"/>
      <c r="C148" s="183"/>
    </row>
    <row r="149" spans="1:3" ht="12.75">
      <c r="A149" s="182"/>
      <c r="C149" s="183"/>
    </row>
    <row r="150" spans="1:3" ht="12.75">
      <c r="A150" s="182"/>
      <c r="C150" s="183"/>
    </row>
    <row r="151" spans="1:3" ht="12.75">
      <c r="A151" s="182"/>
      <c r="C151" s="183"/>
    </row>
    <row r="152" spans="1:3" ht="12.75">
      <c r="A152" s="182"/>
      <c r="C152" s="183"/>
    </row>
    <row r="153" spans="1:3" ht="12.75">
      <c r="A153" s="182"/>
      <c r="C153" s="183"/>
    </row>
    <row r="154" ht="12.75">
      <c r="C154" s="183"/>
    </row>
    <row r="155" ht="12.75">
      <c r="C155" s="183"/>
    </row>
    <row r="156" ht="12.75">
      <c r="C156" s="183"/>
    </row>
    <row r="157" ht="12.75">
      <c r="C157" s="183"/>
    </row>
    <row r="158" ht="12.75">
      <c r="C158" s="183"/>
    </row>
    <row r="159" ht="12.75">
      <c r="C159" s="183"/>
    </row>
    <row r="160" ht="12.75">
      <c r="C160" s="183"/>
    </row>
    <row r="161" ht="12.75">
      <c r="C161" s="183"/>
    </row>
    <row r="162" ht="12.75">
      <c r="C162" s="183"/>
    </row>
    <row r="163" ht="12.75">
      <c r="C163" s="183"/>
    </row>
    <row r="164" ht="12.75">
      <c r="C164" s="183"/>
    </row>
    <row r="165" ht="12.75">
      <c r="C165" s="183"/>
    </row>
    <row r="166" ht="12.75">
      <c r="C166" s="183"/>
    </row>
    <row r="167" ht="12.75">
      <c r="C167" s="183"/>
    </row>
    <row r="168" ht="12.75">
      <c r="C168" s="183"/>
    </row>
    <row r="169" ht="12.75">
      <c r="C169" s="183"/>
    </row>
    <row r="170" ht="12.75">
      <c r="C170" s="183"/>
    </row>
    <row r="171" ht="12.75">
      <c r="C171" s="183"/>
    </row>
    <row r="172" ht="12.75">
      <c r="C172" s="183"/>
    </row>
    <row r="173" ht="12.75">
      <c r="C173" s="183"/>
    </row>
    <row r="174" ht="12.75">
      <c r="C174" s="183"/>
    </row>
    <row r="175" ht="12.75">
      <c r="C175" s="183"/>
    </row>
    <row r="176" ht="12.75">
      <c r="C176" s="183"/>
    </row>
    <row r="177" ht="12.75">
      <c r="C177" s="183"/>
    </row>
    <row r="178" ht="12.75">
      <c r="C178" s="183"/>
    </row>
    <row r="179" ht="12.75">
      <c r="C179" s="183"/>
    </row>
    <row r="180" ht="12.75">
      <c r="C180" s="183"/>
    </row>
    <row r="181" ht="12.75">
      <c r="C181" s="183"/>
    </row>
    <row r="182" ht="12.75">
      <c r="C182" s="183"/>
    </row>
    <row r="183" ht="12.75">
      <c r="C183" s="183"/>
    </row>
    <row r="184" ht="12.75">
      <c r="C184" s="183"/>
    </row>
    <row r="185" ht="12.75">
      <c r="C185" s="183"/>
    </row>
    <row r="186" ht="12.75">
      <c r="C186" s="183"/>
    </row>
    <row r="187" ht="12.75">
      <c r="C187" s="183"/>
    </row>
    <row r="188" ht="12.75">
      <c r="C188" s="183"/>
    </row>
    <row r="189" ht="12.75">
      <c r="C189" s="183"/>
    </row>
    <row r="190" ht="12.75">
      <c r="C190" s="183"/>
    </row>
    <row r="191" ht="12.75">
      <c r="C191" s="183"/>
    </row>
    <row r="192" ht="12.75">
      <c r="C192" s="183"/>
    </row>
    <row r="193" ht="12.75">
      <c r="C193" s="183"/>
    </row>
    <row r="194" ht="12.75">
      <c r="C194" s="183"/>
    </row>
    <row r="195" ht="12.75">
      <c r="C195" s="183"/>
    </row>
    <row r="196" ht="12.75">
      <c r="C196" s="183"/>
    </row>
  </sheetData>
  <sheetProtection password="CAB1" sheet="1" objects="1" scenarios="1" selectLockedCells="1"/>
  <printOptions gridLines="1"/>
  <pageMargins left="0.4" right="0.75" top="1" bottom="1" header="0.5" footer="0.5"/>
  <pageSetup horizontalDpi="600" verticalDpi="600" orientation="portrait" paperSize="9" scale="92" r:id="rId3"/>
  <headerFooter alignWithMargins="0">
    <oddHeader>&amp;C&amp;A</oddHeader>
  </headerFooter>
  <legacyDrawing r:id="rId2"/>
</worksheet>
</file>

<file path=xl/worksheets/sheet14.xml><?xml version="1.0" encoding="utf-8"?>
<worksheet xmlns="http://schemas.openxmlformats.org/spreadsheetml/2006/main" xmlns:r="http://schemas.openxmlformats.org/officeDocument/2006/relationships">
  <sheetPr>
    <outlinePr summaryRight="0"/>
    <pageSetUpPr fitToPage="1"/>
  </sheetPr>
  <dimension ref="A1:H471"/>
  <sheetViews>
    <sheetView workbookViewId="0" topLeftCell="A1">
      <selection activeCell="F10" sqref="F10"/>
    </sheetView>
  </sheetViews>
  <sheetFormatPr defaultColWidth="9.140625" defaultRowHeight="12.75" customHeight="1"/>
  <cols>
    <col min="1" max="1" width="31.421875" style="44" customWidth="1"/>
    <col min="2" max="2" width="21.00390625" style="44" customWidth="1"/>
    <col min="3" max="3" width="13.57421875" style="44" customWidth="1"/>
    <col min="4" max="5" width="9.00390625" style="46" customWidth="1"/>
    <col min="6" max="6" width="9.140625" style="44" customWidth="1"/>
    <col min="7" max="7" width="11.00390625" style="44" customWidth="1"/>
    <col min="8" max="16384" width="9.140625" style="44" customWidth="1"/>
  </cols>
  <sheetData>
    <row r="1" spans="2:6" ht="15.75">
      <c r="B1" s="44" t="s">
        <v>804</v>
      </c>
      <c r="C1" s="58">
        <f>'Development Budget'!E1</f>
        <v>0</v>
      </c>
      <c r="D1" s="58"/>
      <c r="E1" s="58"/>
      <c r="F1" s="46"/>
    </row>
    <row r="2" spans="2:6" ht="12.75">
      <c r="B2" s="44" t="s">
        <v>805</v>
      </c>
      <c r="C2" s="43">
        <f>'Development Budget'!D3</f>
        <v>0</v>
      </c>
      <c r="D2" s="43"/>
      <c r="E2" s="43"/>
      <c r="F2" s="46"/>
    </row>
    <row r="3" spans="4:5" ht="12.75">
      <c r="D3" s="43" t="s">
        <v>942</v>
      </c>
      <c r="E3" s="43" t="s">
        <v>945</v>
      </c>
    </row>
    <row r="4" spans="1:7" ht="12.75">
      <c r="A4" s="109" t="s">
        <v>806</v>
      </c>
      <c r="C4" s="109" t="s">
        <v>880</v>
      </c>
      <c r="D4" s="43" t="s">
        <v>944</v>
      </c>
      <c r="E4" s="43" t="s">
        <v>946</v>
      </c>
      <c r="F4" s="109" t="s">
        <v>879</v>
      </c>
      <c r="G4" s="109" t="s">
        <v>807</v>
      </c>
    </row>
    <row r="5" spans="1:6" ht="12.75">
      <c r="A5" s="109" t="s">
        <v>911</v>
      </c>
      <c r="B5" s="109" t="s">
        <v>912</v>
      </c>
      <c r="C5" s="109" t="s">
        <v>808</v>
      </c>
      <c r="D5" s="43" t="s">
        <v>943</v>
      </c>
      <c r="E5" s="43" t="s">
        <v>810</v>
      </c>
      <c r="F5" s="109" t="s">
        <v>814</v>
      </c>
    </row>
    <row r="6" spans="1:7" ht="12.75">
      <c r="A6" s="43">
        <f>'Assumptions &amp; Input data'!A20</f>
        <v>0</v>
      </c>
      <c r="B6" s="43">
        <f>'Assumptions &amp; Input data'!B20</f>
        <v>0</v>
      </c>
      <c r="C6" s="43">
        <f>'Assumptions &amp; Input data'!C20</f>
        <v>0</v>
      </c>
      <c r="D6" s="43">
        <f>'Assumptions &amp; Input data'!D20</f>
        <v>0</v>
      </c>
      <c r="E6" s="43">
        <f>'Assumptions &amp; Input data'!E20</f>
        <v>0</v>
      </c>
      <c r="F6" s="59">
        <f>'Assumptions &amp; Input data'!$B$3</f>
        <v>0.025</v>
      </c>
      <c r="G6" s="60">
        <f aca="true" t="shared" si="0" ref="G6:G21">B6*C6*12</f>
        <v>0</v>
      </c>
    </row>
    <row r="7" spans="1:7" ht="12.75">
      <c r="A7" s="43">
        <f>'Assumptions &amp; Input data'!A21</f>
        <v>0</v>
      </c>
      <c r="B7" s="43">
        <f>'Assumptions &amp; Input data'!B21</f>
        <v>0</v>
      </c>
      <c r="C7" s="43">
        <f>'Assumptions &amp; Input data'!C21</f>
        <v>0</v>
      </c>
      <c r="D7" s="43">
        <f>'Assumptions &amp; Input data'!D21</f>
        <v>0</v>
      </c>
      <c r="E7" s="43">
        <f>'Assumptions &amp; Input data'!E21</f>
        <v>0</v>
      </c>
      <c r="F7" s="59">
        <f>'Assumptions &amp; Input data'!$B$3</f>
        <v>0.025</v>
      </c>
      <c r="G7" s="60">
        <f t="shared" si="0"/>
        <v>0</v>
      </c>
    </row>
    <row r="8" spans="1:7" ht="12.75">
      <c r="A8" s="43">
        <f>'Assumptions &amp; Input data'!A22</f>
        <v>0</v>
      </c>
      <c r="B8" s="43">
        <f>'Assumptions &amp; Input data'!B22</f>
        <v>0</v>
      </c>
      <c r="C8" s="43">
        <f>'Assumptions &amp; Input data'!C22</f>
        <v>0</v>
      </c>
      <c r="D8" s="43">
        <f>'Assumptions &amp; Input data'!D22</f>
        <v>0</v>
      </c>
      <c r="E8" s="43">
        <f>'Assumptions &amp; Input data'!E22</f>
        <v>0</v>
      </c>
      <c r="F8" s="59">
        <f>'Assumptions &amp; Input data'!$B$3</f>
        <v>0.025</v>
      </c>
      <c r="G8" s="60">
        <f t="shared" si="0"/>
        <v>0</v>
      </c>
    </row>
    <row r="9" spans="1:7" ht="12.75">
      <c r="A9" s="43">
        <f>'Assumptions &amp; Input data'!A23</f>
        <v>0</v>
      </c>
      <c r="B9" s="43">
        <f>'Assumptions &amp; Input data'!B23</f>
        <v>0</v>
      </c>
      <c r="C9" s="43">
        <f>'Assumptions &amp; Input data'!C23</f>
        <v>0</v>
      </c>
      <c r="D9" s="43">
        <f>'Assumptions &amp; Input data'!D23</f>
        <v>0</v>
      </c>
      <c r="E9" s="43">
        <f>'Assumptions &amp; Input data'!E23</f>
        <v>0</v>
      </c>
      <c r="F9" s="59">
        <f>'Assumptions &amp; Input data'!$B$3</f>
        <v>0.025</v>
      </c>
      <c r="G9" s="60">
        <f t="shared" si="0"/>
        <v>0</v>
      </c>
    </row>
    <row r="10" spans="1:7" ht="12.75">
      <c r="A10" s="43">
        <f>'Assumptions &amp; Input data'!A24</f>
        <v>0</v>
      </c>
      <c r="B10" s="43">
        <f>'Assumptions &amp; Input data'!B24</f>
        <v>0</v>
      </c>
      <c r="C10" s="43">
        <f>'Assumptions &amp; Input data'!C24</f>
        <v>0</v>
      </c>
      <c r="D10" s="43">
        <f>'Assumptions &amp; Input data'!D24</f>
        <v>0</v>
      </c>
      <c r="E10" s="43">
        <f>'Assumptions &amp; Input data'!E24</f>
        <v>0</v>
      </c>
      <c r="F10" s="59">
        <f>'Assumptions &amp; Input data'!$B$3</f>
        <v>0.025</v>
      </c>
      <c r="G10" s="60">
        <f t="shared" si="0"/>
        <v>0</v>
      </c>
    </row>
    <row r="11" spans="1:7" ht="12.75">
      <c r="A11" s="43">
        <f>'Assumptions &amp; Input data'!A25</f>
        <v>0</v>
      </c>
      <c r="B11" s="43">
        <f>'Assumptions &amp; Input data'!B25</f>
        <v>0</v>
      </c>
      <c r="C11" s="43">
        <f>'Assumptions &amp; Input data'!C25</f>
        <v>0</v>
      </c>
      <c r="D11" s="43">
        <f>'Assumptions &amp; Input data'!D25</f>
        <v>0</v>
      </c>
      <c r="E11" s="43">
        <f>'Assumptions &amp; Input data'!E25</f>
        <v>0</v>
      </c>
      <c r="F11" s="59">
        <f>'Assumptions &amp; Input data'!$B$3</f>
        <v>0.025</v>
      </c>
      <c r="G11" s="60">
        <f t="shared" si="0"/>
        <v>0</v>
      </c>
    </row>
    <row r="12" spans="1:7" ht="12.75">
      <c r="A12" s="43">
        <f>'Assumptions &amp; Input data'!A26</f>
        <v>0</v>
      </c>
      <c r="B12" s="43">
        <f>'Assumptions &amp; Input data'!B26</f>
        <v>0</v>
      </c>
      <c r="C12" s="43">
        <f>'Assumptions &amp; Input data'!C26</f>
        <v>0</v>
      </c>
      <c r="D12" s="43">
        <f>'Assumptions &amp; Input data'!D26</f>
        <v>0</v>
      </c>
      <c r="E12" s="43">
        <f>'Assumptions &amp; Input data'!E26</f>
        <v>0</v>
      </c>
      <c r="F12" s="59">
        <f>'Assumptions &amp; Input data'!$B$3</f>
        <v>0.025</v>
      </c>
      <c r="G12" s="60">
        <f t="shared" si="0"/>
        <v>0</v>
      </c>
    </row>
    <row r="13" spans="1:7" ht="12.75">
      <c r="A13" s="43">
        <f>'Assumptions &amp; Input data'!A27</f>
        <v>0</v>
      </c>
      <c r="B13" s="43">
        <f>'Assumptions &amp; Input data'!B27</f>
        <v>0</v>
      </c>
      <c r="C13" s="43">
        <f>'Assumptions &amp; Input data'!C27</f>
        <v>0</v>
      </c>
      <c r="D13" s="43">
        <f>'Assumptions &amp; Input data'!D27</f>
        <v>0</v>
      </c>
      <c r="E13" s="43">
        <f>'Assumptions &amp; Input data'!E27</f>
        <v>0</v>
      </c>
      <c r="F13" s="59">
        <f>'Assumptions &amp; Input data'!$B$3</f>
        <v>0.025</v>
      </c>
      <c r="G13" s="60">
        <f t="shared" si="0"/>
        <v>0</v>
      </c>
    </row>
    <row r="14" spans="1:7" ht="12.75">
      <c r="A14" s="43">
        <f>'Assumptions &amp; Input data'!A28</f>
        <v>0</v>
      </c>
      <c r="B14" s="43">
        <f>'Assumptions &amp; Input data'!B28</f>
        <v>0</v>
      </c>
      <c r="C14" s="43">
        <f>'Assumptions &amp; Input data'!C28</f>
        <v>0</v>
      </c>
      <c r="D14" s="43">
        <f>'Assumptions &amp; Input data'!D28</f>
        <v>0</v>
      </c>
      <c r="E14" s="43">
        <f>'Assumptions &amp; Input data'!E28</f>
        <v>0</v>
      </c>
      <c r="F14" s="59">
        <f>'Assumptions &amp; Input data'!$B$3</f>
        <v>0.025</v>
      </c>
      <c r="G14" s="60">
        <f t="shared" si="0"/>
        <v>0</v>
      </c>
    </row>
    <row r="15" spans="1:8" ht="12.75">
      <c r="A15" s="43">
        <f>'Assumptions &amp; Input data'!A29</f>
        <v>0</v>
      </c>
      <c r="B15" s="43">
        <f>'Assumptions &amp; Input data'!B29</f>
        <v>0</v>
      </c>
      <c r="C15" s="43">
        <f>'Assumptions &amp; Input data'!C29</f>
        <v>0</v>
      </c>
      <c r="D15" s="43">
        <f>'Assumptions &amp; Input data'!D29</f>
        <v>0</v>
      </c>
      <c r="E15" s="43">
        <f>'Assumptions &amp; Input data'!E29</f>
        <v>0</v>
      </c>
      <c r="F15" s="59">
        <v>0.025</v>
      </c>
      <c r="G15" s="60">
        <f t="shared" si="0"/>
        <v>0</v>
      </c>
      <c r="H15" s="46"/>
    </row>
    <row r="16" spans="1:8" ht="12.75">
      <c r="A16" s="43">
        <f>'Assumptions &amp; Input data'!A30</f>
        <v>0</v>
      </c>
      <c r="B16" s="43">
        <f>'Assumptions &amp; Input data'!B30</f>
        <v>0</v>
      </c>
      <c r="C16" s="43">
        <f>'Assumptions &amp; Input data'!C30</f>
        <v>0</v>
      </c>
      <c r="D16" s="43">
        <f>'Assumptions &amp; Input data'!D30</f>
        <v>0</v>
      </c>
      <c r="E16" s="43">
        <f>'Assumptions &amp; Input data'!E30</f>
        <v>0</v>
      </c>
      <c r="F16" s="59">
        <f>'Assumptions &amp; Input data'!$B$3</f>
        <v>0.025</v>
      </c>
      <c r="G16" s="60">
        <f t="shared" si="0"/>
        <v>0</v>
      </c>
      <c r="H16" s="46"/>
    </row>
    <row r="17" spans="1:8" ht="12.75">
      <c r="A17" s="43">
        <f>'Assumptions &amp; Input data'!A31</f>
        <v>0</v>
      </c>
      <c r="B17" s="43">
        <f>'Assumptions &amp; Input data'!B31</f>
        <v>0</v>
      </c>
      <c r="C17" s="43">
        <f>'Assumptions &amp; Input data'!C31</f>
        <v>0</v>
      </c>
      <c r="D17" s="43">
        <f>'Assumptions &amp; Input data'!D31</f>
        <v>0</v>
      </c>
      <c r="E17" s="43">
        <f>'Assumptions &amp; Input data'!E31</f>
        <v>0</v>
      </c>
      <c r="F17" s="59">
        <f>'Assumptions &amp; Input data'!$B$3</f>
        <v>0.025</v>
      </c>
      <c r="G17" s="60">
        <f t="shared" si="0"/>
        <v>0</v>
      </c>
      <c r="H17" s="46"/>
    </row>
    <row r="18" spans="1:8" ht="12.75">
      <c r="A18" s="43">
        <f>'Assumptions &amp; Input data'!A32</f>
        <v>0</v>
      </c>
      <c r="B18" s="43">
        <f>'Assumptions &amp; Input data'!B32</f>
        <v>0</v>
      </c>
      <c r="C18" s="43">
        <f>'Assumptions &amp; Input data'!C32</f>
        <v>0</v>
      </c>
      <c r="D18" s="43">
        <f>'Assumptions &amp; Input data'!D32</f>
        <v>0</v>
      </c>
      <c r="E18" s="43">
        <f>'Assumptions &amp; Input data'!E32</f>
        <v>0</v>
      </c>
      <c r="F18" s="59">
        <f>'Assumptions &amp; Input data'!$B$3</f>
        <v>0.025</v>
      </c>
      <c r="G18" s="60">
        <f t="shared" si="0"/>
        <v>0</v>
      </c>
      <c r="H18" s="46"/>
    </row>
    <row r="19" spans="1:8" ht="12.75">
      <c r="A19" s="43">
        <f>'Assumptions &amp; Input data'!A33</f>
        <v>0</v>
      </c>
      <c r="B19" s="43">
        <f>'Assumptions &amp; Input data'!B33</f>
        <v>0</v>
      </c>
      <c r="C19" s="43">
        <f>'Assumptions &amp; Input data'!C33</f>
        <v>0</v>
      </c>
      <c r="D19" s="43">
        <f>'Assumptions &amp; Input data'!D33</f>
        <v>0</v>
      </c>
      <c r="E19" s="43">
        <f>'Assumptions &amp; Input data'!E33</f>
        <v>0</v>
      </c>
      <c r="F19" s="59">
        <f>'Assumptions &amp; Input data'!$B$3</f>
        <v>0.025</v>
      </c>
      <c r="G19" s="60">
        <f t="shared" si="0"/>
        <v>0</v>
      </c>
      <c r="H19" s="46"/>
    </row>
    <row r="20" spans="1:8" ht="12.75">
      <c r="A20" s="43">
        <f>'Assumptions &amp; Input data'!A34</f>
        <v>0</v>
      </c>
      <c r="B20" s="43">
        <f>'Assumptions &amp; Input data'!B34</f>
        <v>0</v>
      </c>
      <c r="C20" s="43">
        <f>'Assumptions &amp; Input data'!C34</f>
        <v>0</v>
      </c>
      <c r="D20" s="43">
        <f>'Assumptions &amp; Input data'!D34</f>
        <v>0</v>
      </c>
      <c r="E20" s="43">
        <f>'Assumptions &amp; Input data'!E34</f>
        <v>0</v>
      </c>
      <c r="F20" s="59">
        <f>'Assumptions &amp; Input data'!$B$3</f>
        <v>0.025</v>
      </c>
      <c r="G20" s="60">
        <f t="shared" si="0"/>
        <v>0</v>
      </c>
      <c r="H20" s="46" t="s">
        <v>949</v>
      </c>
    </row>
    <row r="21" spans="1:8" ht="12.75">
      <c r="A21" s="43">
        <f>'Assumptions &amp; Input data'!A35</f>
        <v>0</v>
      </c>
      <c r="B21" s="43">
        <f>'Assumptions &amp; Input data'!B35</f>
        <v>0</v>
      </c>
      <c r="C21" s="43">
        <f>'Assumptions &amp; Input data'!C35</f>
        <v>0</v>
      </c>
      <c r="D21" s="43">
        <f>'Assumptions &amp; Input data'!D35</f>
        <v>0</v>
      </c>
      <c r="E21" s="43">
        <f>'Assumptions &amp; Input data'!E35</f>
        <v>0</v>
      </c>
      <c r="F21" s="61">
        <f>'Assumptions &amp; Input data'!$B$3</f>
        <v>0.025</v>
      </c>
      <c r="G21" s="62">
        <f t="shared" si="0"/>
        <v>0</v>
      </c>
      <c r="H21" s="46" t="s">
        <v>949</v>
      </c>
    </row>
    <row r="22" spans="1:8" ht="12.75">
      <c r="A22" s="44" t="s">
        <v>809</v>
      </c>
      <c r="B22" s="43">
        <f>SUM(B6:B21)</f>
        <v>0</v>
      </c>
      <c r="C22" s="46"/>
      <c r="F22" s="46"/>
      <c r="G22" s="63">
        <f>SUM(G6:G21)</f>
        <v>0</v>
      </c>
      <c r="H22" s="46"/>
    </row>
    <row r="23" spans="2:7" ht="12.75">
      <c r="B23" s="109"/>
      <c r="G23" s="113"/>
    </row>
    <row r="24" spans="2:6" ht="12.75">
      <c r="B24" s="109" t="s">
        <v>810</v>
      </c>
      <c r="F24" s="109" t="s">
        <v>879</v>
      </c>
    </row>
    <row r="25" spans="1:7" ht="12.75">
      <c r="A25" s="44" t="s">
        <v>811</v>
      </c>
      <c r="B25" s="109" t="s">
        <v>812</v>
      </c>
      <c r="C25" s="109" t="s">
        <v>813</v>
      </c>
      <c r="D25" s="43"/>
      <c r="E25" s="43"/>
      <c r="F25" s="109" t="s">
        <v>814</v>
      </c>
      <c r="G25" s="109" t="s">
        <v>807</v>
      </c>
    </row>
    <row r="26" spans="1:7" ht="12.75">
      <c r="A26" s="44" t="s">
        <v>815</v>
      </c>
      <c r="B26" s="64" t="e">
        <f>G26/12/$C$2</f>
        <v>#DIV/0!</v>
      </c>
      <c r="C26" s="43">
        <f>$B$22</f>
        <v>0</v>
      </c>
      <c r="D26" s="43"/>
      <c r="E26" s="43"/>
      <c r="F26" s="59">
        <f>'Assumptions &amp; Input data'!$B$4</f>
        <v>0.025</v>
      </c>
      <c r="G26" s="114">
        <f>'Assumptions &amp; Input data'!B37</f>
        <v>0</v>
      </c>
    </row>
    <row r="27" spans="1:7" ht="12.75">
      <c r="A27" s="44" t="s">
        <v>816</v>
      </c>
      <c r="B27" s="63" t="e">
        <f>G27/12/$C$2</f>
        <v>#DIV/0!</v>
      </c>
      <c r="C27" s="43">
        <f>$B$22</f>
        <v>0</v>
      </c>
      <c r="D27" s="43"/>
      <c r="E27" s="43"/>
      <c r="F27" s="59">
        <f>'Assumptions &amp; Input data'!$B$4</f>
        <v>0.025</v>
      </c>
      <c r="G27" s="114">
        <f>'Assumptions &amp; Input data'!B38</f>
        <v>0</v>
      </c>
    </row>
    <row r="28" spans="1:7" ht="12.75">
      <c r="A28" s="44" t="s">
        <v>817</v>
      </c>
      <c r="B28" s="64" t="e">
        <f>G28/12/$C$2</f>
        <v>#DIV/0!</v>
      </c>
      <c r="C28" s="43">
        <f>$B$22</f>
        <v>0</v>
      </c>
      <c r="D28" s="43"/>
      <c r="E28" s="43"/>
      <c r="F28" s="59">
        <f>'Assumptions &amp; Input data'!$B$4</f>
        <v>0.025</v>
      </c>
      <c r="G28" s="115">
        <f>'Assumptions &amp; Input data'!B39</f>
        <v>0</v>
      </c>
    </row>
    <row r="29" spans="1:7" ht="12.75">
      <c r="A29" s="44" t="s">
        <v>818</v>
      </c>
      <c r="B29" s="46"/>
      <c r="C29" s="46"/>
      <c r="F29" s="46"/>
      <c r="G29" s="65">
        <f>SUM(G26:G28)</f>
        <v>0</v>
      </c>
    </row>
    <row r="30" spans="2:7" ht="12.75">
      <c r="B30" s="46"/>
      <c r="C30" s="46"/>
      <c r="F30" s="46"/>
      <c r="G30" s="46"/>
    </row>
    <row r="31" spans="1:8" ht="12.75">
      <c r="A31" s="44" t="s">
        <v>819</v>
      </c>
      <c r="B31" s="46"/>
      <c r="C31" s="46"/>
      <c r="F31" s="46"/>
      <c r="G31" s="65">
        <f>G22+G29</f>
        <v>0</v>
      </c>
      <c r="H31" s="44" t="s">
        <v>891</v>
      </c>
    </row>
    <row r="32" spans="1:7" ht="12.75">
      <c r="A32" s="44" t="s">
        <v>820</v>
      </c>
      <c r="B32" s="116"/>
      <c r="C32" s="116"/>
      <c r="D32" s="116"/>
      <c r="E32" s="116"/>
      <c r="F32" s="61">
        <f>'Assumptions &amp; Input data'!$B$5</f>
        <v>0.05</v>
      </c>
      <c r="G32" s="66">
        <f>(F32*$G$31)*-1</f>
        <v>0</v>
      </c>
    </row>
    <row r="33" spans="1:8" ht="15.75">
      <c r="A33" s="111" t="s">
        <v>890</v>
      </c>
      <c r="B33" s="46"/>
      <c r="C33" s="46"/>
      <c r="F33" s="46"/>
      <c r="G33" s="67">
        <f>SUM(G31:G32)</f>
        <v>0</v>
      </c>
      <c r="H33" s="54">
        <f>1</f>
        <v>1</v>
      </c>
    </row>
    <row r="34" spans="2:7" ht="12.75">
      <c r="B34" s="46"/>
      <c r="C34" s="46"/>
      <c r="F34" s="46"/>
      <c r="G34" s="46"/>
    </row>
    <row r="35" spans="1:7" ht="12.75">
      <c r="A35" s="44" t="s">
        <v>821</v>
      </c>
      <c r="B35" s="43" t="s">
        <v>812</v>
      </c>
      <c r="C35" s="43" t="s">
        <v>879</v>
      </c>
      <c r="D35" s="43"/>
      <c r="E35" s="43"/>
      <c r="F35" s="43" t="s">
        <v>879</v>
      </c>
      <c r="G35" s="46"/>
    </row>
    <row r="36" spans="1:7" ht="12.75">
      <c r="A36" s="44" t="s">
        <v>822</v>
      </c>
      <c r="B36" s="46"/>
      <c r="C36" s="43" t="s">
        <v>821</v>
      </c>
      <c r="D36" s="43"/>
      <c r="E36" s="43"/>
      <c r="F36" s="43" t="s">
        <v>814</v>
      </c>
      <c r="G36" s="46"/>
    </row>
    <row r="37" spans="1:7" ht="12.75">
      <c r="A37" s="44" t="s">
        <v>823</v>
      </c>
      <c r="B37" s="46"/>
      <c r="C37" s="69">
        <f>'Assumptions &amp; Input data'!B43</f>
        <v>0</v>
      </c>
      <c r="D37" s="69"/>
      <c r="E37" s="69"/>
      <c r="F37" s="59"/>
      <c r="G37" s="46"/>
    </row>
    <row r="38" spans="1:7" ht="12.75">
      <c r="A38" s="44" t="s">
        <v>824</v>
      </c>
      <c r="B38" s="46"/>
      <c r="C38" s="69">
        <f>'Assumptions &amp; Input data'!B44</f>
        <v>0</v>
      </c>
      <c r="D38" s="69"/>
      <c r="E38" s="69"/>
      <c r="F38" s="59"/>
      <c r="G38" s="46"/>
    </row>
    <row r="39" spans="1:7" ht="12.75">
      <c r="A39" s="44" t="s">
        <v>825</v>
      </c>
      <c r="B39" s="46"/>
      <c r="C39" s="69">
        <f>'Assumptions &amp; Input data'!B45</f>
        <v>0</v>
      </c>
      <c r="D39" s="69"/>
      <c r="E39" s="69"/>
      <c r="F39" s="59"/>
      <c r="G39" s="46"/>
    </row>
    <row r="40" spans="1:7" ht="12.75">
      <c r="A40" s="44" t="s">
        <v>826</v>
      </c>
      <c r="B40" s="46"/>
      <c r="C40" s="69">
        <f>'Assumptions &amp; Input data'!B46</f>
        <v>0</v>
      </c>
      <c r="D40" s="69"/>
      <c r="E40" s="69"/>
      <c r="F40" s="59"/>
      <c r="G40" s="46"/>
    </row>
    <row r="41" spans="1:7" ht="12.75">
      <c r="A41" s="44" t="s">
        <v>827</v>
      </c>
      <c r="B41" s="46"/>
      <c r="C41" s="69">
        <f>'Assumptions &amp; Input data'!B47</f>
        <v>0</v>
      </c>
      <c r="D41" s="69"/>
      <c r="E41" s="69"/>
      <c r="F41" s="59"/>
      <c r="G41" s="46"/>
    </row>
    <row r="42" spans="1:8" ht="12.75">
      <c r="A42" s="44" t="s">
        <v>828</v>
      </c>
      <c r="B42" s="68" t="e">
        <f>G42/12/$C$2</f>
        <v>#DIV/0!</v>
      </c>
      <c r="C42" s="46"/>
      <c r="F42" s="59">
        <f>'Assumptions &amp; Input data'!$B$6</f>
        <v>0.035</v>
      </c>
      <c r="G42" s="69">
        <f>SUM(C37:C41)</f>
        <v>0</v>
      </c>
      <c r="H42" s="53" t="e">
        <f>G42/$G$33</f>
        <v>#DIV/0!</v>
      </c>
    </row>
    <row r="43" spans="2:8" ht="12.75">
      <c r="B43" s="46"/>
      <c r="C43" s="46"/>
      <c r="F43" s="46"/>
      <c r="G43" s="46"/>
      <c r="H43" s="46"/>
    </row>
    <row r="44" spans="1:8" ht="12.75">
      <c r="A44" s="44" t="s">
        <v>855</v>
      </c>
      <c r="B44" s="68" t="e">
        <f>G44/12/$C$2</f>
        <v>#DIV/0!</v>
      </c>
      <c r="C44" s="69">
        <f>'Assumptions &amp; Input data'!B48</f>
        <v>0</v>
      </c>
      <c r="D44" s="73"/>
      <c r="E44" s="73"/>
      <c r="F44" s="59">
        <f>'Assumptions &amp; Input data'!$B$7</f>
        <v>0.035</v>
      </c>
      <c r="G44" s="69">
        <f>C44</f>
        <v>0</v>
      </c>
      <c r="H44" s="53" t="e">
        <f>G44/$G$33</f>
        <v>#DIV/0!</v>
      </c>
    </row>
    <row r="45" spans="2:8" ht="12.75">
      <c r="B45" s="46"/>
      <c r="C45" s="46"/>
      <c r="F45" s="46"/>
      <c r="G45" s="46"/>
      <c r="H45" s="46"/>
    </row>
    <row r="46" spans="1:8" ht="12.75">
      <c r="A46" s="44" t="s">
        <v>829</v>
      </c>
      <c r="B46" s="46"/>
      <c r="C46" s="46"/>
      <c r="F46" s="46"/>
      <c r="G46" s="46"/>
      <c r="H46" s="46"/>
    </row>
    <row r="47" spans="1:8" ht="12.75">
      <c r="A47" s="44" t="s">
        <v>830</v>
      </c>
      <c r="B47" s="46"/>
      <c r="C47" s="69">
        <f>'Assumptions &amp; Input data'!B51</f>
        <v>0</v>
      </c>
      <c r="D47" s="69"/>
      <c r="E47" s="69"/>
      <c r="F47" s="46"/>
      <c r="G47" s="46"/>
      <c r="H47" s="46"/>
    </row>
    <row r="48" spans="1:8" ht="12.75">
      <c r="A48" s="44" t="s">
        <v>831</v>
      </c>
      <c r="B48" s="46"/>
      <c r="C48" s="69">
        <f>'Assumptions &amp; Input data'!B52</f>
        <v>0</v>
      </c>
      <c r="D48" s="69"/>
      <c r="E48" s="69"/>
      <c r="F48" s="46"/>
      <c r="G48" s="46"/>
      <c r="H48" s="46"/>
    </row>
    <row r="49" spans="1:8" ht="12.75">
      <c r="A49" s="44" t="s">
        <v>832</v>
      </c>
      <c r="B49" s="46"/>
      <c r="C49" s="69">
        <f>'Assumptions &amp; Input data'!B53</f>
        <v>0</v>
      </c>
      <c r="D49" s="69"/>
      <c r="E49" s="69"/>
      <c r="F49" s="46"/>
      <c r="G49" s="46"/>
      <c r="H49" s="46"/>
    </row>
    <row r="50" spans="1:8" ht="12.75">
      <c r="A50" s="44" t="s">
        <v>833</v>
      </c>
      <c r="B50" s="46"/>
      <c r="C50" s="69">
        <f>'Assumptions &amp; Input data'!B54</f>
        <v>0</v>
      </c>
      <c r="D50" s="69"/>
      <c r="E50" s="69"/>
      <c r="F50" s="46"/>
      <c r="G50" s="46"/>
      <c r="H50" s="46"/>
    </row>
    <row r="51" spans="1:8" ht="12.75">
      <c r="A51" s="44" t="s">
        <v>854</v>
      </c>
      <c r="B51" s="68" t="e">
        <f>G51/12/$C$2</f>
        <v>#DIV/0!</v>
      </c>
      <c r="C51" s="46"/>
      <c r="F51" s="59">
        <f>'Assumptions &amp; Input data'!$B$8</f>
        <v>0.035</v>
      </c>
      <c r="G51" s="69">
        <f>SUM(C47:C50)</f>
        <v>0</v>
      </c>
      <c r="H51" s="53" t="e">
        <f>G51/$G$33</f>
        <v>#DIV/0!</v>
      </c>
    </row>
    <row r="52" spans="2:8" ht="12.75">
      <c r="B52" s="46"/>
      <c r="C52" s="46"/>
      <c r="F52" s="46"/>
      <c r="G52" s="46"/>
      <c r="H52" s="46"/>
    </row>
    <row r="53" spans="1:8" ht="12.75">
      <c r="A53" s="44" t="s">
        <v>834</v>
      </c>
      <c r="B53" s="46"/>
      <c r="C53" s="46"/>
      <c r="F53" s="46"/>
      <c r="G53" s="46"/>
      <c r="H53" s="46"/>
    </row>
    <row r="54" spans="1:8" ht="12.75">
      <c r="A54" s="44" t="s">
        <v>835</v>
      </c>
      <c r="B54" s="46"/>
      <c r="C54" s="69">
        <f>'Assumptions &amp; Input data'!B57</f>
        <v>0</v>
      </c>
      <c r="D54" s="69"/>
      <c r="E54" s="69"/>
      <c r="F54" s="46"/>
      <c r="G54" s="46"/>
      <c r="H54" s="46"/>
    </row>
    <row r="55" spans="1:8" ht="12.75">
      <c r="A55" s="44" t="s">
        <v>836</v>
      </c>
      <c r="B55" s="46"/>
      <c r="C55" s="69">
        <f>'Assumptions &amp; Input data'!B58</f>
        <v>0</v>
      </c>
      <c r="D55" s="69"/>
      <c r="E55" s="69"/>
      <c r="F55" s="46"/>
      <c r="G55" s="46"/>
      <c r="H55" s="46"/>
    </row>
    <row r="56" spans="1:8" ht="12.75">
      <c r="A56" s="44" t="s">
        <v>837</v>
      </c>
      <c r="B56" s="46"/>
      <c r="C56" s="69">
        <f>'Assumptions &amp; Input data'!B59</f>
        <v>0</v>
      </c>
      <c r="D56" s="69"/>
      <c r="E56" s="69"/>
      <c r="F56" s="46"/>
      <c r="G56" s="46"/>
      <c r="H56" s="46"/>
    </row>
    <row r="57" spans="1:8" ht="12.75">
      <c r="A57" s="44" t="s">
        <v>838</v>
      </c>
      <c r="B57" s="68" t="e">
        <f>G57/12/$C$2</f>
        <v>#DIV/0!</v>
      </c>
      <c r="C57" s="46"/>
      <c r="F57" s="59">
        <f>'Assumptions &amp; Input data'!$B$9</f>
        <v>0.035</v>
      </c>
      <c r="G57" s="69">
        <f>SUM(C53:C56)</f>
        <v>0</v>
      </c>
      <c r="H57" s="53" t="e">
        <f>G57/$G$33</f>
        <v>#DIV/0!</v>
      </c>
    </row>
    <row r="58" spans="2:8" ht="12.75">
      <c r="B58" s="46"/>
      <c r="C58" s="46"/>
      <c r="F58" s="46"/>
      <c r="G58" s="46"/>
      <c r="H58" s="46"/>
    </row>
    <row r="59" spans="1:8" ht="12.75">
      <c r="A59" s="44" t="s">
        <v>839</v>
      </c>
      <c r="B59" s="46"/>
      <c r="C59" s="46"/>
      <c r="F59" s="46"/>
      <c r="G59" s="46"/>
      <c r="H59" s="46"/>
    </row>
    <row r="60" spans="1:8" ht="12.75">
      <c r="A60" s="44" t="s">
        <v>840</v>
      </c>
      <c r="B60" s="46"/>
      <c r="C60" s="69">
        <f>'Assumptions &amp; Input data'!B62</f>
        <v>0</v>
      </c>
      <c r="D60" s="69"/>
      <c r="E60" s="69"/>
      <c r="F60" s="46"/>
      <c r="G60" s="46"/>
      <c r="H60" s="46"/>
    </row>
    <row r="61" spans="1:8" ht="12.75">
      <c r="A61" s="44" t="s">
        <v>841</v>
      </c>
      <c r="B61" s="46"/>
      <c r="C61" s="69">
        <f>'Assumptions &amp; Input data'!B63</f>
        <v>0</v>
      </c>
      <c r="D61" s="69"/>
      <c r="E61" s="69"/>
      <c r="F61" s="46"/>
      <c r="G61" s="46"/>
      <c r="H61" s="46"/>
    </row>
    <row r="62" spans="1:8" ht="12.75">
      <c r="A62" s="44" t="s">
        <v>842</v>
      </c>
      <c r="B62" s="46"/>
      <c r="C62" s="69">
        <f>'Assumptions &amp; Input data'!B64</f>
        <v>0</v>
      </c>
      <c r="D62" s="69"/>
      <c r="E62" s="69"/>
      <c r="F62" s="46"/>
      <c r="G62" s="46"/>
      <c r="H62" s="46"/>
    </row>
    <row r="63" spans="1:8" ht="12.75">
      <c r="A63" s="44" t="s">
        <v>843</v>
      </c>
      <c r="B63" s="46"/>
      <c r="C63" s="69">
        <f>'Assumptions &amp; Input data'!B65</f>
        <v>0</v>
      </c>
      <c r="D63" s="69"/>
      <c r="E63" s="69"/>
      <c r="F63" s="46"/>
      <c r="G63" s="46"/>
      <c r="H63" s="46"/>
    </row>
    <row r="64" spans="1:8" ht="12.75">
      <c r="A64" s="44" t="s">
        <v>844</v>
      </c>
      <c r="B64" s="46"/>
      <c r="C64" s="69">
        <f>'Assumptions &amp; Input data'!B66</f>
        <v>0</v>
      </c>
      <c r="D64" s="69"/>
      <c r="E64" s="69"/>
      <c r="F64" s="46"/>
      <c r="G64" s="46"/>
      <c r="H64" s="46"/>
    </row>
    <row r="65" spans="1:8" ht="12.75">
      <c r="A65" s="44" t="s">
        <v>845</v>
      </c>
      <c r="B65" s="46"/>
      <c r="C65" s="69">
        <f>'Assumptions &amp; Input data'!B67</f>
        <v>0</v>
      </c>
      <c r="D65" s="69"/>
      <c r="E65" s="69"/>
      <c r="F65" s="46"/>
      <c r="G65" s="46"/>
      <c r="H65" s="46"/>
    </row>
    <row r="66" spans="1:8" ht="12.75">
      <c r="A66" s="44" t="s">
        <v>846</v>
      </c>
      <c r="B66" s="46"/>
      <c r="C66" s="69">
        <f>'Assumptions &amp; Input data'!B68</f>
        <v>0</v>
      </c>
      <c r="D66" s="69"/>
      <c r="E66" s="69"/>
      <c r="F66" s="46"/>
      <c r="G66" s="46"/>
      <c r="H66" s="46"/>
    </row>
    <row r="67" spans="1:8" ht="12.75">
      <c r="A67" s="44" t="s">
        <v>847</v>
      </c>
      <c r="B67" s="68" t="e">
        <f>G67/12/$C$2</f>
        <v>#DIV/0!</v>
      </c>
      <c r="C67" s="46"/>
      <c r="F67" s="59">
        <f>'Assumptions &amp; Input data'!$B$10</f>
        <v>0.035</v>
      </c>
      <c r="G67" s="69">
        <f>SUM(C60:C66)</f>
        <v>0</v>
      </c>
      <c r="H67" s="53" t="e">
        <f>G67/$G$33</f>
        <v>#DIV/0!</v>
      </c>
    </row>
    <row r="68" spans="2:8" ht="12.75">
      <c r="B68" s="46"/>
      <c r="C68" s="46"/>
      <c r="F68" s="46"/>
      <c r="G68" s="46"/>
      <c r="H68" s="46"/>
    </row>
    <row r="69" spans="1:8" ht="12.75">
      <c r="A69" s="44" t="s">
        <v>856</v>
      </c>
      <c r="B69" s="68" t="e">
        <f>G69/12/$C$2</f>
        <v>#DIV/0!</v>
      </c>
      <c r="C69" s="69">
        <f>'Assumptions &amp; Input data'!B70</f>
        <v>0</v>
      </c>
      <c r="D69" s="69"/>
      <c r="E69" s="69"/>
      <c r="F69" s="59">
        <f>'Assumptions &amp; Input data'!$B$11</f>
        <v>0.035</v>
      </c>
      <c r="G69" s="69">
        <f>C69</f>
        <v>0</v>
      </c>
      <c r="H69" s="53" t="e">
        <f>G69/$G$33</f>
        <v>#DIV/0!</v>
      </c>
    </row>
    <row r="70" spans="1:8" ht="12.75">
      <c r="A70" s="44" t="s">
        <v>857</v>
      </c>
      <c r="B70" s="68" t="e">
        <f>G70/12/$C$2</f>
        <v>#DIV/0!</v>
      </c>
      <c r="C70" s="69">
        <f>'Assumptions &amp; Input data'!B71</f>
        <v>0</v>
      </c>
      <c r="D70" s="69"/>
      <c r="E70" s="69"/>
      <c r="F70" s="59">
        <f>'Assumptions &amp; Input data'!$B$12</f>
        <v>0.02</v>
      </c>
      <c r="G70" s="69">
        <f>C70</f>
        <v>0</v>
      </c>
      <c r="H70" s="53" t="e">
        <f>G70/$G$33</f>
        <v>#DIV/0!</v>
      </c>
    </row>
    <row r="71" spans="1:8" ht="12.75">
      <c r="A71" s="110" t="s">
        <v>858</v>
      </c>
      <c r="B71" s="70" t="e">
        <f>G71/12/$C$2</f>
        <v>#DIV/0!</v>
      </c>
      <c r="C71" s="72">
        <f>'Assumptions &amp; Input data'!B72</f>
        <v>0</v>
      </c>
      <c r="D71" s="72"/>
      <c r="E71" s="72"/>
      <c r="F71" s="71">
        <f>'Assumptions &amp; Input data'!$B$13</f>
        <v>0.035</v>
      </c>
      <c r="G71" s="72">
        <f>C71</f>
        <v>0</v>
      </c>
      <c r="H71" s="83" t="e">
        <f>G71/$G$33</f>
        <v>#DIV/0!</v>
      </c>
    </row>
    <row r="72" spans="1:8" ht="15.75">
      <c r="A72" s="111" t="s">
        <v>848</v>
      </c>
      <c r="B72" s="68" t="e">
        <f>SUM(B36:B71)</f>
        <v>#DIV/0!</v>
      </c>
      <c r="C72" s="46"/>
      <c r="F72" s="46"/>
      <c r="G72" s="69">
        <f>SUM(G36:G71)</f>
        <v>0</v>
      </c>
      <c r="H72" s="84" t="e">
        <f>G72/$G$33</f>
        <v>#DIV/0!</v>
      </c>
    </row>
    <row r="73" spans="2:8" ht="12.75">
      <c r="B73" s="46"/>
      <c r="C73" s="46"/>
      <c r="F73" s="46"/>
      <c r="G73" s="46"/>
      <c r="H73" s="46"/>
    </row>
    <row r="74" spans="1:8" ht="12.75">
      <c r="A74" s="44" t="s">
        <v>849</v>
      </c>
      <c r="B74" s="68" t="e">
        <f>G74/12/$C$2</f>
        <v>#DIV/0!</v>
      </c>
      <c r="C74" s="72">
        <f>'Assumptions &amp; Input data'!B75</f>
        <v>0</v>
      </c>
      <c r="D74" s="117"/>
      <c r="E74" s="117"/>
      <c r="F74" s="59">
        <f>'Assumptions &amp; Input data'!$B$14</f>
        <v>0</v>
      </c>
      <c r="G74" s="73">
        <f>C74</f>
        <v>0</v>
      </c>
      <c r="H74" s="53" t="e">
        <f>G74/$G$33</f>
        <v>#DIV/0!</v>
      </c>
    </row>
    <row r="75" spans="1:8" ht="12.75">
      <c r="A75" s="110" t="s">
        <v>850</v>
      </c>
      <c r="B75" s="70" t="e">
        <f>G75/12/$C$2</f>
        <v>#DIV/0!</v>
      </c>
      <c r="C75" s="118">
        <f>'Assumptions &amp; Input data'!B76</f>
        <v>0</v>
      </c>
      <c r="D75" s="119"/>
      <c r="E75" s="119"/>
      <c r="F75" s="71">
        <f>'Assumptions &amp; Input data'!$B$15</f>
        <v>0</v>
      </c>
      <c r="G75" s="74">
        <f>C75</f>
        <v>0</v>
      </c>
      <c r="H75" s="83" t="e">
        <f>G75/$G$33</f>
        <v>#DIV/0!</v>
      </c>
    </row>
    <row r="76" spans="1:8" ht="15.75">
      <c r="A76" s="112" t="s">
        <v>851</v>
      </c>
      <c r="B76" s="75" t="e">
        <f>B72+B74+B75</f>
        <v>#DIV/0!</v>
      </c>
      <c r="C76" s="46"/>
      <c r="F76" s="46"/>
      <c r="G76" s="76">
        <f>G72+G74+G75</f>
        <v>0</v>
      </c>
      <c r="H76" s="84" t="e">
        <f>G76/$G$33</f>
        <v>#DIV/0!</v>
      </c>
    </row>
    <row r="77" spans="2:8" ht="12.75">
      <c r="B77" s="46"/>
      <c r="C77" s="46"/>
      <c r="F77" s="46"/>
      <c r="G77" s="46"/>
      <c r="H77" s="46"/>
    </row>
    <row r="78" spans="1:8" ht="15.75">
      <c r="A78" s="112" t="s">
        <v>852</v>
      </c>
      <c r="B78" s="46"/>
      <c r="C78" s="46"/>
      <c r="F78" s="46"/>
      <c r="G78" s="77">
        <f>G33-G76</f>
        <v>0</v>
      </c>
      <c r="H78" s="46"/>
    </row>
    <row r="79" spans="2:8" ht="12.75">
      <c r="B79" s="46"/>
      <c r="C79" s="46"/>
      <c r="F79" s="46"/>
      <c r="G79" s="46"/>
      <c r="H79" s="46"/>
    </row>
    <row r="80" spans="1:8" ht="12.75">
      <c r="A80" s="44" t="s">
        <v>930</v>
      </c>
      <c r="B80" s="46"/>
      <c r="C80" s="46"/>
      <c r="F80" s="46"/>
      <c r="G80" s="46"/>
      <c r="H80" s="46"/>
    </row>
    <row r="81" spans="1:8" ht="12.75">
      <c r="A81" s="44" t="s">
        <v>939</v>
      </c>
      <c r="B81" s="43">
        <f>'Assumptions &amp; Input data'!B86</f>
        <v>0</v>
      </c>
      <c r="C81" s="46" t="str">
        <f>'Assumptions &amp; Input data'!C86</f>
        <v>months</v>
      </c>
      <c r="D81" s="78" t="s">
        <v>977</v>
      </c>
      <c r="E81" s="79">
        <f>'Assumptions &amp; Input data'!B87</f>
        <v>0</v>
      </c>
      <c r="F81" s="46"/>
      <c r="G81" s="46"/>
      <c r="H81" s="46"/>
    </row>
    <row r="82" spans="1:8" ht="12.75">
      <c r="A82" s="44" t="s">
        <v>917</v>
      </c>
      <c r="B82" s="46"/>
      <c r="C82" s="46"/>
      <c r="F82" s="46"/>
      <c r="G82" s="80">
        <f>'Assumptions &amp; Input data'!B88</f>
        <v>0</v>
      </c>
      <c r="H82" s="46"/>
    </row>
    <row r="83" spans="1:8" ht="12.75">
      <c r="A83" s="44" t="s">
        <v>913</v>
      </c>
      <c r="B83" s="46"/>
      <c r="C83" s="46"/>
      <c r="F83" s="46"/>
      <c r="G83" s="81" t="e">
        <f>G78/$G$82</f>
        <v>#DIV/0!</v>
      </c>
      <c r="H83" s="46"/>
    </row>
    <row r="84" spans="2:8" ht="12.75">
      <c r="B84" s="46"/>
      <c r="C84" s="46"/>
      <c r="F84" s="46"/>
      <c r="G84" s="46"/>
      <c r="H84" s="46"/>
    </row>
    <row r="85" spans="1:8" ht="12.75">
      <c r="A85" s="44" t="s">
        <v>940</v>
      </c>
      <c r="B85" s="43">
        <f>'Assumptions &amp; Input data'!B90</f>
        <v>0</v>
      </c>
      <c r="C85" s="46" t="str">
        <f>'Assumptions &amp; Input data'!C90</f>
        <v>months</v>
      </c>
      <c r="D85" s="78" t="s">
        <v>977</v>
      </c>
      <c r="E85" s="79">
        <f>'Assumptions &amp; Input data'!B91</f>
        <v>0</v>
      </c>
      <c r="F85" s="46"/>
      <c r="G85" s="46"/>
      <c r="H85" s="46"/>
    </row>
    <row r="86" spans="1:8" ht="12.75">
      <c r="A86" s="44" t="s">
        <v>916</v>
      </c>
      <c r="B86" s="46"/>
      <c r="C86" s="46"/>
      <c r="F86" s="46"/>
      <c r="G86" s="80">
        <f>'Assumptions &amp; Input data'!B92</f>
        <v>0</v>
      </c>
      <c r="H86" s="46"/>
    </row>
    <row r="87" spans="1:8" ht="12.75">
      <c r="A87" s="44" t="s">
        <v>914</v>
      </c>
      <c r="B87" s="46"/>
      <c r="C87" s="46"/>
      <c r="F87" s="46"/>
      <c r="G87" s="81" t="e">
        <f>G78/($G$82+$G$86)</f>
        <v>#DIV/0!</v>
      </c>
      <c r="H87" s="46"/>
    </row>
    <row r="88" spans="2:8" ht="12.75">
      <c r="B88" s="46"/>
      <c r="C88" s="46"/>
      <c r="F88" s="46"/>
      <c r="G88" s="46"/>
      <c r="H88" s="46"/>
    </row>
    <row r="89" spans="1:8" ht="12.75">
      <c r="A89" s="44" t="s">
        <v>915</v>
      </c>
      <c r="B89" s="46"/>
      <c r="C89" s="46"/>
      <c r="F89" s="46"/>
      <c r="G89" s="82">
        <f>G78-G82-G86</f>
        <v>0</v>
      </c>
      <c r="H89" s="46"/>
    </row>
    <row r="90" spans="2:8" ht="12.75">
      <c r="B90" s="46"/>
      <c r="C90" s="46"/>
      <c r="F90" s="46"/>
      <c r="G90" s="46"/>
      <c r="H90" s="46"/>
    </row>
    <row r="91" spans="2:8" ht="12.75">
      <c r="B91" s="46"/>
      <c r="C91" s="46"/>
      <c r="F91" s="46"/>
      <c r="G91" s="46"/>
      <c r="H91" s="46"/>
    </row>
    <row r="92" ht="12.75">
      <c r="H92" s="46"/>
    </row>
    <row r="93" ht="12.75">
      <c r="H93" s="46"/>
    </row>
    <row r="94" ht="12.75">
      <c r="H94" s="46"/>
    </row>
    <row r="95" ht="12.75">
      <c r="H95" s="46"/>
    </row>
    <row r="96" ht="12.75">
      <c r="H96" s="46"/>
    </row>
    <row r="97" ht="12.75">
      <c r="H97" s="46"/>
    </row>
    <row r="98" ht="12.75">
      <c r="H98" s="46"/>
    </row>
    <row r="99" ht="12.75">
      <c r="H99" s="46"/>
    </row>
    <row r="100" ht="12.75">
      <c r="H100" s="46"/>
    </row>
    <row r="101" ht="12.75">
      <c r="H101" s="46"/>
    </row>
    <row r="102" ht="12.75">
      <c r="H102" s="46"/>
    </row>
    <row r="103" ht="12.75">
      <c r="H103" s="46"/>
    </row>
    <row r="104" ht="12.75">
      <c r="H104" s="46"/>
    </row>
    <row r="105" ht="12.75">
      <c r="H105" s="46"/>
    </row>
    <row r="106" ht="12.75">
      <c r="H106" s="46"/>
    </row>
    <row r="107" ht="12.75">
      <c r="H107" s="46"/>
    </row>
    <row r="108" ht="12.75">
      <c r="H108" s="46"/>
    </row>
    <row r="109" ht="12.75">
      <c r="H109" s="46"/>
    </row>
    <row r="110" ht="12.75">
      <c r="H110" s="46"/>
    </row>
    <row r="111" ht="12.75">
      <c r="H111" s="46"/>
    </row>
    <row r="112" ht="12.75">
      <c r="H112" s="46"/>
    </row>
    <row r="113" ht="12.75">
      <c r="H113" s="46"/>
    </row>
    <row r="114" ht="12.75">
      <c r="H114" s="46"/>
    </row>
    <row r="115" ht="12.75">
      <c r="H115" s="46"/>
    </row>
    <row r="116" ht="12.75">
      <c r="H116" s="46"/>
    </row>
    <row r="117" ht="12.75">
      <c r="H117" s="46"/>
    </row>
    <row r="118" ht="12.75">
      <c r="H118" s="46"/>
    </row>
    <row r="119" ht="12.75">
      <c r="H119" s="46"/>
    </row>
    <row r="120" ht="12.75">
      <c r="H120" s="46"/>
    </row>
    <row r="121" ht="12.75">
      <c r="H121" s="46"/>
    </row>
    <row r="122" ht="12.75">
      <c r="H122" s="46"/>
    </row>
    <row r="123" ht="12.75">
      <c r="H123" s="46"/>
    </row>
    <row r="124" ht="12.75">
      <c r="H124" s="46"/>
    </row>
    <row r="125" ht="12.75">
      <c r="H125" s="46"/>
    </row>
    <row r="126" ht="12.75">
      <c r="H126" s="46"/>
    </row>
    <row r="127" ht="12.75">
      <c r="H127" s="46"/>
    </row>
    <row r="128" ht="12.75">
      <c r="H128" s="46"/>
    </row>
    <row r="129" ht="12.75">
      <c r="H129" s="46"/>
    </row>
    <row r="130" ht="12.75">
      <c r="H130" s="46"/>
    </row>
    <row r="131" ht="12.75">
      <c r="H131" s="46"/>
    </row>
    <row r="132" ht="12.75">
      <c r="H132" s="46"/>
    </row>
    <row r="133" ht="12.75">
      <c r="H133" s="46"/>
    </row>
    <row r="134" ht="12.75">
      <c r="H134" s="46"/>
    </row>
    <row r="135" ht="12.75">
      <c r="H135" s="46"/>
    </row>
    <row r="136" ht="12.75">
      <c r="H136" s="46"/>
    </row>
    <row r="137" ht="12.75">
      <c r="H137" s="46"/>
    </row>
    <row r="138" ht="12.75">
      <c r="H138" s="46"/>
    </row>
    <row r="139" ht="12.75">
      <c r="H139" s="46"/>
    </row>
    <row r="140" ht="12.75">
      <c r="H140" s="46"/>
    </row>
    <row r="141" ht="12.75">
      <c r="H141" s="46"/>
    </row>
    <row r="142" ht="12.75">
      <c r="H142" s="46"/>
    </row>
    <row r="143" ht="12.75">
      <c r="H143" s="46"/>
    </row>
    <row r="144" ht="12.75">
      <c r="H144" s="46"/>
    </row>
    <row r="145" ht="12.75">
      <c r="H145" s="46"/>
    </row>
    <row r="146" ht="12.75">
      <c r="H146" s="46"/>
    </row>
    <row r="147" ht="12.75">
      <c r="H147" s="46"/>
    </row>
    <row r="148" ht="12.75">
      <c r="H148" s="46"/>
    </row>
    <row r="149" ht="12.75">
      <c r="H149" s="46"/>
    </row>
    <row r="150" ht="12.75">
      <c r="H150" s="46"/>
    </row>
    <row r="151" ht="12.75">
      <c r="H151" s="46"/>
    </row>
    <row r="152" ht="12.75">
      <c r="H152" s="46"/>
    </row>
    <row r="153" ht="12.75">
      <c r="H153" s="46"/>
    </row>
    <row r="154" ht="12.75">
      <c r="H154" s="46"/>
    </row>
    <row r="155" ht="12.75">
      <c r="H155" s="46"/>
    </row>
    <row r="156" ht="12.75">
      <c r="H156" s="46"/>
    </row>
    <row r="157" ht="12.75">
      <c r="H157" s="46"/>
    </row>
    <row r="158" ht="12.75">
      <c r="H158" s="46"/>
    </row>
    <row r="159" ht="12.75">
      <c r="H159" s="46"/>
    </row>
    <row r="160" ht="12.75">
      <c r="H160" s="46"/>
    </row>
    <row r="161" ht="12.75">
      <c r="H161" s="46"/>
    </row>
    <row r="162" ht="12.75">
      <c r="H162" s="46"/>
    </row>
    <row r="163" ht="12.75">
      <c r="H163" s="46"/>
    </row>
    <row r="164" ht="12.75">
      <c r="H164" s="46"/>
    </row>
    <row r="165" ht="12.75">
      <c r="H165" s="46"/>
    </row>
    <row r="166" ht="12.75">
      <c r="H166" s="46"/>
    </row>
    <row r="167" ht="12.75">
      <c r="H167" s="46"/>
    </row>
    <row r="168" ht="12.75">
      <c r="H168" s="46"/>
    </row>
    <row r="169" ht="12.75">
      <c r="H169" s="46"/>
    </row>
    <row r="170" ht="12.75">
      <c r="H170" s="46"/>
    </row>
    <row r="171" ht="12.75">
      <c r="H171" s="46"/>
    </row>
    <row r="172" ht="12.75">
      <c r="H172" s="46"/>
    </row>
    <row r="173" ht="12.75">
      <c r="H173" s="46"/>
    </row>
    <row r="174" ht="12.75">
      <c r="H174" s="46"/>
    </row>
    <row r="175" ht="12.75">
      <c r="H175" s="46"/>
    </row>
    <row r="176" ht="12.75">
      <c r="H176" s="46"/>
    </row>
    <row r="177" ht="12.75">
      <c r="H177" s="46"/>
    </row>
    <row r="178" ht="12.75">
      <c r="H178" s="46"/>
    </row>
    <row r="179" ht="12.75">
      <c r="H179" s="46"/>
    </row>
    <row r="180" ht="12.75">
      <c r="H180" s="46"/>
    </row>
    <row r="181" ht="12.75">
      <c r="H181" s="46"/>
    </row>
    <row r="182" ht="12.75">
      <c r="H182" s="46"/>
    </row>
    <row r="183" ht="12.75">
      <c r="H183" s="46"/>
    </row>
    <row r="184" ht="12.75">
      <c r="H184" s="46"/>
    </row>
    <row r="185" ht="12.75">
      <c r="H185" s="46"/>
    </row>
    <row r="186" ht="12.75">
      <c r="H186" s="46"/>
    </row>
    <row r="187" ht="12.75">
      <c r="H187" s="46"/>
    </row>
    <row r="188" ht="12.75">
      <c r="H188" s="46"/>
    </row>
    <row r="189" ht="12.75">
      <c r="H189" s="46"/>
    </row>
    <row r="190" ht="12.75">
      <c r="H190" s="46"/>
    </row>
    <row r="191" ht="12.75">
      <c r="H191" s="46"/>
    </row>
    <row r="192" ht="12.75">
      <c r="H192" s="46"/>
    </row>
    <row r="193" ht="12.75">
      <c r="H193" s="46"/>
    </row>
    <row r="194" ht="12.75">
      <c r="H194" s="46"/>
    </row>
    <row r="195" ht="12.75">
      <c r="H195" s="46"/>
    </row>
    <row r="196" ht="12.75">
      <c r="H196" s="46"/>
    </row>
    <row r="197" ht="12.75">
      <c r="H197" s="46"/>
    </row>
    <row r="198" ht="12.75">
      <c r="H198" s="46"/>
    </row>
    <row r="199" ht="12.75">
      <c r="H199" s="46"/>
    </row>
    <row r="200" ht="12.75">
      <c r="H200" s="46"/>
    </row>
    <row r="201" ht="12.75">
      <c r="H201" s="46"/>
    </row>
    <row r="202" ht="12.75">
      <c r="H202" s="46"/>
    </row>
    <row r="203" ht="12.75">
      <c r="H203" s="46"/>
    </row>
    <row r="204" ht="12.75">
      <c r="H204" s="46"/>
    </row>
    <row r="205" ht="12.75">
      <c r="H205" s="46"/>
    </row>
    <row r="206" ht="12.75">
      <c r="H206" s="46"/>
    </row>
    <row r="207" ht="12.75">
      <c r="H207" s="46"/>
    </row>
    <row r="208" ht="12.75">
      <c r="H208" s="46"/>
    </row>
    <row r="209" ht="12.75">
      <c r="H209" s="46"/>
    </row>
    <row r="210" ht="12.75">
      <c r="H210" s="46"/>
    </row>
    <row r="211" ht="12.75">
      <c r="H211" s="46"/>
    </row>
    <row r="212" ht="12.75">
      <c r="H212" s="46"/>
    </row>
    <row r="213" ht="12.75">
      <c r="H213" s="46"/>
    </row>
    <row r="214" ht="12.75">
      <c r="H214" s="46"/>
    </row>
    <row r="215" ht="12.75">
      <c r="H215" s="46"/>
    </row>
    <row r="216" ht="12.75">
      <c r="H216" s="46"/>
    </row>
    <row r="217" ht="12.75">
      <c r="H217" s="46"/>
    </row>
    <row r="218" ht="12.75">
      <c r="H218" s="46"/>
    </row>
    <row r="219" ht="12.75">
      <c r="H219" s="46"/>
    </row>
    <row r="220" ht="12.75">
      <c r="H220" s="46"/>
    </row>
    <row r="221" ht="12.75">
      <c r="H221" s="46"/>
    </row>
    <row r="222" ht="12.75">
      <c r="H222" s="46"/>
    </row>
    <row r="223" ht="12.75">
      <c r="H223" s="46"/>
    </row>
    <row r="224" ht="12.75">
      <c r="H224" s="46"/>
    </row>
    <row r="225" ht="12.75">
      <c r="H225" s="46"/>
    </row>
    <row r="226" ht="12.75">
      <c r="H226" s="46"/>
    </row>
    <row r="227" ht="12.75">
      <c r="H227" s="46"/>
    </row>
    <row r="228" ht="12.75">
      <c r="H228" s="46"/>
    </row>
    <row r="229" ht="12.75">
      <c r="H229" s="46"/>
    </row>
    <row r="230" ht="12.75">
      <c r="H230" s="46"/>
    </row>
    <row r="231" ht="12.75">
      <c r="H231" s="46"/>
    </row>
    <row r="232" ht="12.75">
      <c r="H232" s="46"/>
    </row>
    <row r="233" ht="12.75">
      <c r="H233" s="46"/>
    </row>
    <row r="234" ht="12.75">
      <c r="H234" s="46"/>
    </row>
    <row r="235" ht="12.75">
      <c r="H235" s="46"/>
    </row>
    <row r="236" ht="12.75">
      <c r="H236" s="46"/>
    </row>
    <row r="237" ht="12.75">
      <c r="H237" s="46"/>
    </row>
    <row r="238" ht="12.75">
      <c r="H238" s="46"/>
    </row>
    <row r="239" ht="12.75">
      <c r="H239" s="46"/>
    </row>
    <row r="240" ht="12.75">
      <c r="H240" s="46"/>
    </row>
    <row r="241" ht="12.75">
      <c r="H241" s="46"/>
    </row>
    <row r="242" ht="12.75">
      <c r="H242" s="46"/>
    </row>
    <row r="243" ht="12.75">
      <c r="H243" s="46"/>
    </row>
    <row r="244" ht="12.75">
      <c r="H244" s="46"/>
    </row>
    <row r="245" ht="12.75">
      <c r="H245" s="46"/>
    </row>
    <row r="246" ht="12.75">
      <c r="H246" s="46"/>
    </row>
    <row r="247" ht="12.75">
      <c r="H247" s="46"/>
    </row>
    <row r="248" ht="12.75">
      <c r="H248" s="46"/>
    </row>
    <row r="249" ht="12.75">
      <c r="H249" s="46"/>
    </row>
    <row r="250" ht="12.75">
      <c r="H250" s="46"/>
    </row>
    <row r="251" ht="12.75">
      <c r="H251" s="46"/>
    </row>
    <row r="252" ht="12.75">
      <c r="H252" s="46"/>
    </row>
    <row r="253" ht="12.75">
      <c r="H253" s="46"/>
    </row>
    <row r="254" ht="12.75">
      <c r="H254" s="46"/>
    </row>
    <row r="255" ht="12.75">
      <c r="H255" s="46"/>
    </row>
    <row r="256" ht="12.75">
      <c r="H256" s="46"/>
    </row>
    <row r="257" ht="12.75">
      <c r="H257" s="46"/>
    </row>
    <row r="258" ht="12.75">
      <c r="H258" s="46"/>
    </row>
    <row r="259" ht="12.75">
      <c r="H259" s="46"/>
    </row>
    <row r="260" ht="12.75">
      <c r="H260" s="46"/>
    </row>
    <row r="261" ht="12.75">
      <c r="H261" s="46"/>
    </row>
    <row r="262" ht="12.75">
      <c r="H262" s="46"/>
    </row>
    <row r="263" ht="12.75">
      <c r="H263" s="46"/>
    </row>
    <row r="264" ht="12.75">
      <c r="H264" s="46"/>
    </row>
    <row r="265" ht="12.75">
      <c r="H265" s="46"/>
    </row>
    <row r="266" ht="12.75">
      <c r="H266" s="46"/>
    </row>
    <row r="267" ht="12.75">
      <c r="H267" s="46"/>
    </row>
    <row r="268" ht="12.75">
      <c r="H268" s="46"/>
    </row>
    <row r="269" ht="12.75">
      <c r="H269" s="46"/>
    </row>
    <row r="270" ht="12.75">
      <c r="H270" s="46"/>
    </row>
    <row r="271" ht="12.75">
      <c r="H271" s="46"/>
    </row>
    <row r="272" ht="12.75">
      <c r="H272" s="46"/>
    </row>
    <row r="273" ht="12.75">
      <c r="H273" s="46"/>
    </row>
    <row r="274" ht="12.75">
      <c r="H274" s="46"/>
    </row>
    <row r="275" ht="12.75">
      <c r="H275" s="46"/>
    </row>
    <row r="276" ht="12.75">
      <c r="H276" s="46"/>
    </row>
    <row r="277" ht="12.75">
      <c r="H277" s="46"/>
    </row>
    <row r="278" ht="12.75">
      <c r="H278" s="46"/>
    </row>
    <row r="279" ht="12.75">
      <c r="H279" s="46"/>
    </row>
    <row r="280" ht="12.75">
      <c r="H280" s="46"/>
    </row>
    <row r="281" ht="12.75">
      <c r="H281" s="46"/>
    </row>
    <row r="282" ht="12.75">
      <c r="H282" s="46"/>
    </row>
    <row r="283" ht="12.75">
      <c r="H283" s="46"/>
    </row>
    <row r="284" ht="12.75">
      <c r="H284" s="46"/>
    </row>
    <row r="285" ht="12.75">
      <c r="H285" s="46"/>
    </row>
    <row r="286" ht="12.75">
      <c r="H286" s="46"/>
    </row>
    <row r="287" ht="12.75">
      <c r="H287" s="46"/>
    </row>
    <row r="288" ht="12.75">
      <c r="H288" s="46"/>
    </row>
    <row r="289" ht="12.75">
      <c r="H289" s="46"/>
    </row>
    <row r="290" ht="12.75">
      <c r="H290" s="46"/>
    </row>
    <row r="291" ht="12.75">
      <c r="H291" s="46"/>
    </row>
    <row r="292" ht="12.75">
      <c r="H292" s="46"/>
    </row>
    <row r="293" ht="12.75">
      <c r="H293" s="46"/>
    </row>
    <row r="294" ht="12.75">
      <c r="H294" s="46"/>
    </row>
    <row r="295" ht="12.75">
      <c r="H295" s="46"/>
    </row>
    <row r="296" ht="12.75">
      <c r="H296" s="46"/>
    </row>
    <row r="297" ht="12.75">
      <c r="H297" s="46"/>
    </row>
    <row r="298" ht="12.75">
      <c r="H298" s="46"/>
    </row>
    <row r="299" ht="12.75">
      <c r="H299" s="46"/>
    </row>
    <row r="300" ht="12.75">
      <c r="H300" s="46"/>
    </row>
    <row r="301" ht="12.75">
      <c r="H301" s="46"/>
    </row>
    <row r="302" ht="12.75">
      <c r="H302" s="46"/>
    </row>
    <row r="303" ht="12.75">
      <c r="H303" s="46"/>
    </row>
    <row r="304" ht="12.75">
      <c r="H304" s="46"/>
    </row>
    <row r="305" ht="12.75">
      <c r="H305" s="46"/>
    </row>
    <row r="306" ht="12.75">
      <c r="H306" s="46"/>
    </row>
    <row r="307" ht="12.75">
      <c r="H307" s="46"/>
    </row>
    <row r="308" ht="12.75">
      <c r="H308" s="46"/>
    </row>
    <row r="309" ht="12.75">
      <c r="H309" s="46"/>
    </row>
    <row r="310" ht="12.75">
      <c r="H310" s="46"/>
    </row>
    <row r="311" ht="12.75">
      <c r="H311" s="46"/>
    </row>
    <row r="312" ht="12.75">
      <c r="H312" s="46"/>
    </row>
    <row r="313" ht="12.75">
      <c r="H313" s="46"/>
    </row>
    <row r="314" ht="12.75">
      <c r="H314" s="46"/>
    </row>
    <row r="315" ht="12.75">
      <c r="H315" s="46"/>
    </row>
    <row r="316" ht="12.75">
      <c r="H316" s="46"/>
    </row>
    <row r="317" ht="12.75">
      <c r="H317" s="46"/>
    </row>
    <row r="318" ht="12.75">
      <c r="H318" s="46"/>
    </row>
    <row r="319" ht="12.75">
      <c r="H319" s="46"/>
    </row>
    <row r="320" ht="12.75">
      <c r="H320" s="46"/>
    </row>
    <row r="321" ht="12.75">
      <c r="H321" s="46"/>
    </row>
    <row r="322" ht="12.75">
      <c r="H322" s="46"/>
    </row>
    <row r="323" ht="12.75">
      <c r="H323" s="46"/>
    </row>
    <row r="324" ht="12.75">
      <c r="H324" s="46"/>
    </row>
    <row r="325" ht="12.75">
      <c r="H325" s="46"/>
    </row>
    <row r="326" ht="12.75">
      <c r="H326" s="46"/>
    </row>
    <row r="327" ht="12.75">
      <c r="H327" s="46"/>
    </row>
    <row r="328" ht="12.75">
      <c r="H328" s="46"/>
    </row>
    <row r="329" ht="12.75">
      <c r="H329" s="46"/>
    </row>
    <row r="330" ht="12.75">
      <c r="H330" s="46"/>
    </row>
    <row r="331" ht="12.75">
      <c r="H331" s="46"/>
    </row>
    <row r="332" ht="12.75">
      <c r="H332" s="46"/>
    </row>
    <row r="333" ht="12.75">
      <c r="H333" s="46"/>
    </row>
    <row r="334" ht="12.75">
      <c r="H334" s="46"/>
    </row>
    <row r="335" ht="12.75">
      <c r="H335" s="46"/>
    </row>
    <row r="336" ht="12.75">
      <c r="H336" s="46"/>
    </row>
    <row r="337" ht="12.75">
      <c r="H337" s="46"/>
    </row>
    <row r="338" ht="12.75">
      <c r="H338" s="46"/>
    </row>
    <row r="339" ht="12.75">
      <c r="H339" s="46"/>
    </row>
    <row r="340" ht="12.75">
      <c r="H340" s="46"/>
    </row>
    <row r="341" ht="12.75">
      <c r="H341" s="46"/>
    </row>
    <row r="342" ht="12.75">
      <c r="H342" s="46"/>
    </row>
    <row r="343" ht="12.75">
      <c r="H343" s="46"/>
    </row>
    <row r="344" ht="12.75">
      <c r="H344" s="46"/>
    </row>
    <row r="345" ht="12.75">
      <c r="H345" s="46"/>
    </row>
    <row r="346" ht="12.75">
      <c r="H346" s="46"/>
    </row>
    <row r="347" ht="12.75">
      <c r="H347" s="46"/>
    </row>
    <row r="348" ht="12.75">
      <c r="H348" s="46"/>
    </row>
    <row r="349" ht="12.75">
      <c r="H349" s="46"/>
    </row>
    <row r="350" ht="12.75">
      <c r="H350" s="46"/>
    </row>
    <row r="351" ht="12.75">
      <c r="H351" s="46"/>
    </row>
    <row r="352" ht="12.75">
      <c r="H352" s="46"/>
    </row>
    <row r="353" ht="12.75">
      <c r="H353" s="46"/>
    </row>
    <row r="354" ht="12.75">
      <c r="H354" s="46"/>
    </row>
    <row r="355" ht="12.75">
      <c r="H355" s="46"/>
    </row>
    <row r="356" ht="12.75">
      <c r="H356" s="46"/>
    </row>
    <row r="357" ht="12.75">
      <c r="H357" s="46"/>
    </row>
    <row r="358" ht="12.75">
      <c r="H358" s="46"/>
    </row>
    <row r="359" ht="12.75">
      <c r="H359" s="46"/>
    </row>
    <row r="360" ht="12.75">
      <c r="H360" s="46"/>
    </row>
    <row r="361" ht="12.75">
      <c r="H361" s="46"/>
    </row>
    <row r="362" ht="12.75">
      <c r="H362" s="46"/>
    </row>
    <row r="363" ht="12.75">
      <c r="H363" s="46"/>
    </row>
    <row r="364" ht="12.75">
      <c r="H364" s="46"/>
    </row>
    <row r="365" ht="12.75">
      <c r="H365" s="46"/>
    </row>
    <row r="366" ht="12.75">
      <c r="H366" s="46"/>
    </row>
    <row r="367" ht="12.75">
      <c r="H367" s="46"/>
    </row>
    <row r="368" ht="12.75">
      <c r="H368" s="46"/>
    </row>
    <row r="369" ht="12.75">
      <c r="H369" s="46"/>
    </row>
    <row r="370" ht="12.75">
      <c r="H370" s="46"/>
    </row>
    <row r="371" ht="12.75">
      <c r="H371" s="46"/>
    </row>
    <row r="372" ht="12.75">
      <c r="H372" s="46"/>
    </row>
    <row r="373" ht="12.75">
      <c r="H373" s="46"/>
    </row>
    <row r="374" ht="12.75">
      <c r="H374" s="46"/>
    </row>
    <row r="375" ht="12.75">
      <c r="H375" s="46"/>
    </row>
    <row r="376" ht="12.75">
      <c r="H376" s="46"/>
    </row>
    <row r="377" ht="12.75">
      <c r="H377" s="46"/>
    </row>
    <row r="378" ht="12.75">
      <c r="H378" s="46"/>
    </row>
    <row r="379" ht="12.75">
      <c r="H379" s="46"/>
    </row>
    <row r="380" ht="12.75">
      <c r="H380" s="46"/>
    </row>
    <row r="381" ht="12.75">
      <c r="H381" s="46"/>
    </row>
    <row r="382" ht="12.75">
      <c r="H382" s="46"/>
    </row>
    <row r="383" ht="12.75">
      <c r="H383" s="46"/>
    </row>
    <row r="384" ht="12.75">
      <c r="H384" s="46"/>
    </row>
    <row r="385" ht="12.75">
      <c r="H385" s="46"/>
    </row>
    <row r="386" ht="12.75">
      <c r="H386" s="46"/>
    </row>
    <row r="387" ht="12.75">
      <c r="H387" s="46"/>
    </row>
    <row r="388" ht="12.75">
      <c r="H388" s="46"/>
    </row>
    <row r="389" ht="12.75">
      <c r="H389" s="46"/>
    </row>
    <row r="390" ht="12.75">
      <c r="H390" s="46"/>
    </row>
    <row r="391" ht="12.75">
      <c r="H391" s="46"/>
    </row>
    <row r="392" ht="12.75">
      <c r="H392" s="46"/>
    </row>
    <row r="393" ht="12.75">
      <c r="H393" s="46"/>
    </row>
    <row r="394" ht="12.75">
      <c r="H394" s="46"/>
    </row>
    <row r="395" ht="12.75">
      <c r="H395" s="46"/>
    </row>
    <row r="396" ht="12.75">
      <c r="H396" s="46"/>
    </row>
    <row r="397" ht="12.75">
      <c r="H397" s="46"/>
    </row>
    <row r="398" ht="12.75">
      <c r="H398" s="46"/>
    </row>
    <row r="399" ht="12.75">
      <c r="H399" s="46"/>
    </row>
    <row r="400" ht="12.75">
      <c r="H400" s="46"/>
    </row>
    <row r="401" ht="12.75">
      <c r="H401" s="46"/>
    </row>
    <row r="402" ht="12.75">
      <c r="H402" s="46"/>
    </row>
    <row r="403" ht="12.75">
      <c r="H403" s="46"/>
    </row>
    <row r="404" ht="12.75">
      <c r="H404" s="46"/>
    </row>
    <row r="405" ht="12.75">
      <c r="H405" s="46"/>
    </row>
    <row r="406" ht="12.75">
      <c r="H406" s="46"/>
    </row>
    <row r="407" ht="12.75">
      <c r="H407" s="46"/>
    </row>
    <row r="408" ht="12.75">
      <c r="H408" s="46"/>
    </row>
    <row r="409" ht="12.75">
      <c r="H409" s="46"/>
    </row>
    <row r="410" ht="12.75">
      <c r="H410" s="46"/>
    </row>
    <row r="411" ht="12.75">
      <c r="H411" s="46"/>
    </row>
    <row r="412" ht="12.75">
      <c r="H412" s="46"/>
    </row>
    <row r="413" ht="12.75">
      <c r="H413" s="46"/>
    </row>
    <row r="414" ht="12.75">
      <c r="H414" s="46"/>
    </row>
    <row r="415" ht="12.75">
      <c r="H415" s="46"/>
    </row>
    <row r="416" ht="12.75">
      <c r="H416" s="46"/>
    </row>
    <row r="417" ht="12.75">
      <c r="H417" s="46"/>
    </row>
    <row r="418" ht="12.75">
      <c r="H418" s="46"/>
    </row>
    <row r="419" ht="12.75">
      <c r="H419" s="46"/>
    </row>
    <row r="420" ht="12.75">
      <c r="H420" s="46"/>
    </row>
    <row r="421" ht="12.75">
      <c r="H421" s="46"/>
    </row>
    <row r="422" ht="12.75">
      <c r="H422" s="46"/>
    </row>
    <row r="423" ht="12.75">
      <c r="H423" s="46"/>
    </row>
    <row r="424" ht="12.75">
      <c r="H424" s="46"/>
    </row>
    <row r="425" ht="12.75">
      <c r="H425" s="46"/>
    </row>
    <row r="426" ht="12.75">
      <c r="H426" s="46"/>
    </row>
    <row r="427" ht="12.75">
      <c r="H427" s="46"/>
    </row>
    <row r="428" ht="12.75">
      <c r="H428" s="46"/>
    </row>
    <row r="429" ht="12.75">
      <c r="H429" s="46"/>
    </row>
    <row r="430" ht="12.75">
      <c r="H430" s="46"/>
    </row>
    <row r="431" ht="12.75">
      <c r="H431" s="46"/>
    </row>
    <row r="432" ht="12.75">
      <c r="H432" s="46"/>
    </row>
    <row r="433" ht="12.75">
      <c r="H433" s="46"/>
    </row>
    <row r="434" ht="12.75">
      <c r="H434" s="46"/>
    </row>
    <row r="435" ht="12.75">
      <c r="H435" s="46"/>
    </row>
    <row r="436" ht="12.75">
      <c r="H436" s="46"/>
    </row>
    <row r="437" ht="12.75">
      <c r="H437" s="46"/>
    </row>
    <row r="438" ht="12.75">
      <c r="H438" s="46"/>
    </row>
    <row r="439" ht="12.75">
      <c r="H439" s="46"/>
    </row>
    <row r="440" ht="12.75">
      <c r="H440" s="46"/>
    </row>
    <row r="441" ht="12.75">
      <c r="H441" s="46"/>
    </row>
    <row r="442" ht="12.75">
      <c r="H442" s="46"/>
    </row>
    <row r="443" ht="12.75">
      <c r="H443" s="46"/>
    </row>
    <row r="444" ht="12.75">
      <c r="H444" s="46"/>
    </row>
    <row r="445" ht="12.75">
      <c r="H445" s="46"/>
    </row>
    <row r="446" ht="12.75">
      <c r="H446" s="46"/>
    </row>
    <row r="447" ht="12.75">
      <c r="H447" s="46"/>
    </row>
    <row r="448" ht="12.75">
      <c r="H448" s="46"/>
    </row>
    <row r="449" ht="12.75">
      <c r="H449" s="46"/>
    </row>
    <row r="450" ht="12.75">
      <c r="H450" s="46"/>
    </row>
    <row r="451" ht="12.75">
      <c r="H451" s="46"/>
    </row>
    <row r="452" ht="12.75">
      <c r="H452" s="46"/>
    </row>
    <row r="453" ht="12.75">
      <c r="H453" s="46"/>
    </row>
    <row r="454" ht="12.75">
      <c r="H454" s="46"/>
    </row>
    <row r="455" ht="12.75">
      <c r="H455" s="46"/>
    </row>
    <row r="456" ht="12.75">
      <c r="H456" s="46"/>
    </row>
    <row r="457" ht="12.75">
      <c r="H457" s="46"/>
    </row>
    <row r="458" ht="12.75">
      <c r="H458" s="46"/>
    </row>
    <row r="459" ht="12.75">
      <c r="H459" s="46"/>
    </row>
    <row r="460" ht="12.75">
      <c r="H460" s="46"/>
    </row>
    <row r="461" ht="12.75">
      <c r="H461" s="46"/>
    </row>
    <row r="462" ht="12.75">
      <c r="H462" s="46"/>
    </row>
    <row r="463" ht="12.75">
      <c r="H463" s="46"/>
    </row>
    <row r="464" ht="12.75">
      <c r="H464" s="46"/>
    </row>
    <row r="465" ht="12.75">
      <c r="H465" s="46"/>
    </row>
    <row r="466" ht="12.75">
      <c r="H466" s="46"/>
    </row>
    <row r="467" ht="12.75">
      <c r="H467" s="46"/>
    </row>
    <row r="468" ht="12.75">
      <c r="H468" s="46"/>
    </row>
    <row r="469" ht="12.75">
      <c r="H469" s="46"/>
    </row>
    <row r="470" ht="12.75">
      <c r="H470" s="46"/>
    </row>
    <row r="471" ht="12.75">
      <c r="H471" s="46"/>
    </row>
  </sheetData>
  <sheetProtection password="CAB1" sheet="1" objects="1" scenarios="1"/>
  <printOptions gridLines="1"/>
  <pageMargins left="0.75" right="0.75" top="1" bottom="1" header="0.5" footer="0.5"/>
  <pageSetup fitToHeight="1" fitToWidth="1" horizontalDpi="600" verticalDpi="600" orientation="portrait" paperSize="9" scale="62" r:id="rId1"/>
  <headerFooter alignWithMargins="0">
    <oddHeader>&amp;C&amp;"Arial,Bold"&amp;20&amp;A</oddHeader>
    <oddFooter>&amp;LPrinted: &amp;D&amp;CPage: &amp;P of &amp;N</oddFooter>
  </headerFooter>
  <rowBreaks count="1" manualBreakCount="1">
    <brk id="52" max="255" man="1"/>
  </rowBreaks>
</worksheet>
</file>

<file path=xl/worksheets/sheet15.xml><?xml version="1.0" encoding="utf-8"?>
<worksheet xmlns="http://schemas.openxmlformats.org/spreadsheetml/2006/main" xmlns:r="http://schemas.openxmlformats.org/officeDocument/2006/relationships">
  <sheetPr>
    <outlinePr summaryRight="0"/>
  </sheetPr>
  <dimension ref="A1:G15"/>
  <sheetViews>
    <sheetView zoomScaleSheetLayoutView="100" workbookViewId="0" topLeftCell="A1">
      <selection activeCell="A1" sqref="A1"/>
    </sheetView>
  </sheetViews>
  <sheetFormatPr defaultColWidth="9.140625" defaultRowHeight="12.75" customHeight="1"/>
  <cols>
    <col min="1" max="1" width="33.28125" style="0" customWidth="1"/>
    <col min="2" max="3" width="12.8515625" style="0" customWidth="1"/>
    <col min="4" max="4" width="10.140625" style="0" customWidth="1"/>
    <col min="5" max="5" width="12.8515625" style="0" customWidth="1"/>
    <col min="6" max="6" width="13.140625" style="0" customWidth="1"/>
    <col min="7" max="7" width="13.00390625" style="0" customWidth="1"/>
  </cols>
  <sheetData>
    <row r="1" spans="1:2" ht="15.75">
      <c r="A1" t="str">
        <f>'Operating Proforma 1st Yr'!B1</f>
        <v>Project Name:</v>
      </c>
      <c r="B1" s="1">
        <f>'Operating Proforma 1st Yr'!C1</f>
        <v>0</v>
      </c>
    </row>
    <row r="2" spans="1:2" ht="12.75">
      <c r="A2" t="str">
        <f>'Operating Proforma 1st Yr'!B2</f>
        <v>Total Number of Units</v>
      </c>
      <c r="B2" s="2">
        <f>'Operating Proforma 1st Yr'!C2</f>
        <v>0</v>
      </c>
    </row>
    <row r="4" ht="12.75">
      <c r="A4" s="2" t="str">
        <f>'Operating Proforma 1st Yr'!A4</f>
        <v>Rental Income</v>
      </c>
    </row>
    <row r="5" spans="1:7" ht="12.75">
      <c r="A5" s="2" t="str">
        <f>'Operating Proforma 1st Yr'!A5</f>
        <v>Type of Unit</v>
      </c>
      <c r="B5" s="2" t="s">
        <v>853</v>
      </c>
      <c r="C5" s="2" t="s">
        <v>859</v>
      </c>
      <c r="D5" s="2" t="s">
        <v>860</v>
      </c>
      <c r="E5" s="2" t="s">
        <v>861</v>
      </c>
      <c r="F5" s="2" t="s">
        <v>862</v>
      </c>
      <c r="G5" s="2" t="s">
        <v>881</v>
      </c>
    </row>
    <row r="6" spans="1:7" ht="12.75">
      <c r="A6" s="2">
        <f>'Operating Proforma 1st Yr'!A6</f>
        <v>0</v>
      </c>
      <c r="B6" s="4">
        <f>'Operating Proforma 1st Yr'!G6*(1+'Operating Proforma 1st Yr'!F6)</f>
        <v>0</v>
      </c>
      <c r="C6" s="4">
        <f>B6*(1+'Operating Proforma 1st Yr'!$F$6)</f>
        <v>0</v>
      </c>
      <c r="D6" s="4">
        <f>C6*(1+'Operating Proforma 1st Yr'!$F$6)</f>
        <v>0</v>
      </c>
      <c r="E6" s="4">
        <f>D6*(1+'Operating Proforma 1st Yr'!$F$6)</f>
        <v>0</v>
      </c>
      <c r="F6" s="4">
        <f>E6*(1+'Operating Proforma 1st Yr'!$F$6)</f>
        <v>0</v>
      </c>
      <c r="G6" s="4">
        <f>F6*(1+'Operating Proforma 1st Yr'!$F$6)</f>
        <v>0</v>
      </c>
    </row>
    <row r="7" spans="1:7" ht="12.75">
      <c r="A7" s="2">
        <f>'Operating Proforma 1st Yr'!A7</f>
        <v>0</v>
      </c>
      <c r="B7" s="4">
        <f>'Operating Proforma 1st Yr'!G7*(1+'Operating Proforma 1st Yr'!F7)</f>
        <v>0</v>
      </c>
      <c r="C7" s="4">
        <f>B7*(1+'Operating Proforma 1st Yr'!$F$7)</f>
        <v>0</v>
      </c>
      <c r="D7" s="4">
        <f>C7*(1+'Operating Proforma 1st Yr'!$F$7)</f>
        <v>0</v>
      </c>
      <c r="E7" s="4">
        <f>D7*(1+'Operating Proforma 1st Yr'!$F$7)</f>
        <v>0</v>
      </c>
      <c r="F7" s="4">
        <f>E7*(1+'Operating Proforma 1st Yr'!$F$7)</f>
        <v>0</v>
      </c>
      <c r="G7" s="4">
        <f>F7*(1+'Operating Proforma 1st Yr'!$F$7)</f>
        <v>0</v>
      </c>
    </row>
    <row r="8" spans="1:7" ht="12.75">
      <c r="A8" s="2">
        <f>'Operating Proforma 1st Yr'!A8</f>
        <v>0</v>
      </c>
      <c r="B8" s="4">
        <f>'Operating Proforma 1st Yr'!G8*(1+'Operating Proforma 1st Yr'!F8)</f>
        <v>0</v>
      </c>
      <c r="C8" s="4">
        <f>B8*(1+'Operating Proforma 1st Yr'!$F$8)</f>
        <v>0</v>
      </c>
      <c r="D8" s="4">
        <f>C8*(1+'Operating Proforma 1st Yr'!$F$8)</f>
        <v>0</v>
      </c>
      <c r="E8" s="4">
        <f>D8*(1+'Operating Proforma 1st Yr'!$F$8)</f>
        <v>0</v>
      </c>
      <c r="F8" s="4">
        <f>E8*(1+'Operating Proforma 1st Yr'!$F$8)</f>
        <v>0</v>
      </c>
      <c r="G8" s="4">
        <f>F8*(1+'Operating Proforma 1st Yr'!$F$8)</f>
        <v>0</v>
      </c>
    </row>
    <row r="9" spans="1:7" ht="12.75">
      <c r="A9" s="2">
        <f>'Operating Proforma 1st Yr'!A9</f>
        <v>0</v>
      </c>
      <c r="B9" s="4">
        <f>'Operating Proforma 1st Yr'!G9*(1+'Operating Proforma 1st Yr'!F9)</f>
        <v>0</v>
      </c>
      <c r="C9" s="4">
        <f>B9*(1+'Operating Proforma 1st Yr'!$F$9)</f>
        <v>0</v>
      </c>
      <c r="D9" s="4">
        <f>C9*(1+'Operating Proforma 1st Yr'!$F$9)</f>
        <v>0</v>
      </c>
      <c r="E9" s="4">
        <f>D9*(1+'Operating Proforma 1st Yr'!$F$9)</f>
        <v>0</v>
      </c>
      <c r="F9" s="4">
        <f>E9*(1+'Operating Proforma 1st Yr'!$F$9)</f>
        <v>0</v>
      </c>
      <c r="G9" s="4">
        <f>F9*(1+'Operating Proforma 1st Yr'!$F$9)</f>
        <v>0</v>
      </c>
    </row>
    <row r="10" spans="1:7" ht="12.75">
      <c r="A10" s="2">
        <f>'Operating Proforma 1st Yr'!A10</f>
        <v>0</v>
      </c>
      <c r="B10" s="4">
        <f>'Operating Proforma 1st Yr'!G10*(1+'Operating Proforma 1st Yr'!F10)</f>
        <v>0</v>
      </c>
      <c r="C10" s="4">
        <f>B10*(1+'Operating Proforma 1st Yr'!$F$10)</f>
        <v>0</v>
      </c>
      <c r="D10" s="4">
        <f>C10*(1+'Operating Proforma 1st Yr'!$F$10)</f>
        <v>0</v>
      </c>
      <c r="E10" s="4">
        <f>D10*(1+'Operating Proforma 1st Yr'!$F$10)</f>
        <v>0</v>
      </c>
      <c r="F10" s="4">
        <f>E10*(1+'Operating Proforma 1st Yr'!$F$10)</f>
        <v>0</v>
      </c>
      <c r="G10" s="4">
        <f>F10*(1+'Operating Proforma 1st Yr'!$F$10)</f>
        <v>0</v>
      </c>
    </row>
    <row r="11" spans="1:7" ht="12.75">
      <c r="A11" s="2">
        <f>'Operating Proforma 1st Yr'!A11</f>
        <v>0</v>
      </c>
      <c r="B11" s="4">
        <f>'Operating Proforma 1st Yr'!G11*(1+'Operating Proforma 1st Yr'!F11)</f>
        <v>0</v>
      </c>
      <c r="C11" s="4">
        <f>B11*(1+'Operating Proforma 1st Yr'!$F$11)</f>
        <v>0</v>
      </c>
      <c r="D11" s="4">
        <f>C11*(1+'Operating Proforma 1st Yr'!$F$11)</f>
        <v>0</v>
      </c>
      <c r="E11" s="4">
        <f>D11*(1+'Operating Proforma 1st Yr'!$F$11)</f>
        <v>0</v>
      </c>
      <c r="F11" s="4">
        <f>E11*(1+'Operating Proforma 1st Yr'!$F$11)</f>
        <v>0</v>
      </c>
      <c r="G11" s="4">
        <f>F11*(1+'Operating Proforma 1st Yr'!$F$11)</f>
        <v>0</v>
      </c>
    </row>
    <row r="12" spans="1:7" ht="12.75">
      <c r="A12" s="2">
        <f>'Operating Proforma 1st Yr'!A12</f>
        <v>0</v>
      </c>
      <c r="B12" s="4">
        <f>'Operating Proforma 1st Yr'!G12*(1+'Operating Proforma 1st Yr'!F12)</f>
        <v>0</v>
      </c>
      <c r="C12" s="4">
        <f>B12*(1+'Operating Proforma 1st Yr'!$F$12)</f>
        <v>0</v>
      </c>
      <c r="D12" s="4">
        <f>C12*(1+'Operating Proforma 1st Yr'!$F$12)</f>
        <v>0</v>
      </c>
      <c r="E12" s="4">
        <f>D12*(1+'Operating Proforma 1st Yr'!$F$12)</f>
        <v>0</v>
      </c>
      <c r="F12" s="4">
        <f>E12*(1+'Operating Proforma 1st Yr'!$F$12)</f>
        <v>0</v>
      </c>
      <c r="G12" s="4">
        <f>F12*(1+'Operating Proforma 1st Yr'!$F$12)</f>
        <v>0</v>
      </c>
    </row>
    <row r="13" spans="1:7" ht="12.75">
      <c r="A13" s="2">
        <f>'Operating Proforma 1st Yr'!A13</f>
        <v>0</v>
      </c>
      <c r="B13" s="4">
        <f>'Operating Proforma 1st Yr'!G13*(1+'Operating Proforma 1st Yr'!F13)</f>
        <v>0</v>
      </c>
      <c r="C13" s="4">
        <f>B13*(1+'Operating Proforma 1st Yr'!$F$13)</f>
        <v>0</v>
      </c>
      <c r="D13" s="4">
        <f>C13*(1+'Operating Proforma 1st Yr'!$F$13)</f>
        <v>0</v>
      </c>
      <c r="E13" s="4">
        <f>D13*(1+'Operating Proforma 1st Yr'!$F$13)</f>
        <v>0</v>
      </c>
      <c r="F13" s="4">
        <f>E13*(1+'Operating Proforma 1st Yr'!$F$13)</f>
        <v>0</v>
      </c>
      <c r="G13" s="4">
        <f>F13*(1+'Operating Proforma 1st Yr'!$F$13)</f>
        <v>0</v>
      </c>
    </row>
    <row r="14" spans="1:7" ht="12.75">
      <c r="A14" s="2">
        <f>'Operating Proforma 1st Yr'!A14</f>
        <v>0</v>
      </c>
      <c r="B14" s="4">
        <f>'Operating Proforma 1st Yr'!G14*(1+'Operating Proforma 1st Yr'!F14)</f>
        <v>0</v>
      </c>
      <c r="C14" s="4">
        <f>B14*(1+'Operating Proforma 1st Yr'!$F$14)</f>
        <v>0</v>
      </c>
      <c r="D14" s="4">
        <f>C14*(1+'Operating Proforma 1st Yr'!$F$14)</f>
        <v>0</v>
      </c>
      <c r="E14" s="4">
        <f>D14*(1+'Operating Proforma 1st Yr'!$F$14)</f>
        <v>0</v>
      </c>
      <c r="F14" s="4">
        <f>E14*(1+'Operating Proforma 1st Yr'!$F$14)</f>
        <v>0</v>
      </c>
      <c r="G14" s="4">
        <f>F14*(1+'Operating Proforma 1st Yr'!$F$14)</f>
        <v>0</v>
      </c>
    </row>
    <row r="15" spans="1:7" ht="12.75">
      <c r="A15" s="2">
        <f>'Operating Proforma 1st Yr'!A15</f>
        <v>0</v>
      </c>
      <c r="B15" s="4">
        <f>'Operating Proforma 1st Yr'!G15*(1+'Operating Proforma 1st Yr'!F15)</f>
        <v>0</v>
      </c>
      <c r="C15" s="4">
        <f>B15*(1+'Operating Proforma 1st Yr'!$F$15)</f>
        <v>0</v>
      </c>
      <c r="D15" s="4">
        <f>C15*(1+'Operating Proforma 1st Yr'!$F$15)</f>
        <v>0</v>
      </c>
      <c r="E15" s="4">
        <f>D15*(1+'Operating Proforma 1st Yr'!$F$15)</f>
        <v>0</v>
      </c>
      <c r="F15" s="4">
        <f>E15*(1+'Operating Proforma 1st Yr'!$F$15)</f>
        <v>0</v>
      </c>
      <c r="G15" s="4">
        <f>F15*(1+'Operating Proforma 1st Yr'!$F$15)</f>
        <v>0</v>
      </c>
    </row>
  </sheetData>
  <sheetProtection password="CAB1" sheet="1" objects="1" scenarios="1" selectLockedCells="1"/>
  <printOptions gridLines="1"/>
  <pageMargins left="0.4" right="0.75" top="1" bottom="1" header="0.5" footer="0.5"/>
  <pageSetup horizontalDpi="600" verticalDpi="600" orientation="portrait" paperSize="9" scale="83" r:id="rId1"/>
  <headerFooter alignWithMargins="0">
    <oddHeader>&amp;C&amp;"Arial,Bold"&amp;14&amp;A</oddHeader>
  </headerFooter>
</worksheet>
</file>

<file path=xl/worksheets/sheet16.xml><?xml version="1.0" encoding="utf-8"?>
<worksheet xmlns="http://schemas.openxmlformats.org/spreadsheetml/2006/main" xmlns:r="http://schemas.openxmlformats.org/officeDocument/2006/relationships">
  <sheetPr>
    <outlinePr summaryRight="0"/>
    <pageSetUpPr fitToPage="1"/>
  </sheetPr>
  <dimension ref="A1:X57"/>
  <sheetViews>
    <sheetView workbookViewId="0" topLeftCell="A1">
      <selection activeCell="D55" sqref="D55"/>
    </sheetView>
  </sheetViews>
  <sheetFormatPr defaultColWidth="9.140625" defaultRowHeight="12.75"/>
  <cols>
    <col min="1" max="1" width="19.421875" style="0" customWidth="1"/>
  </cols>
  <sheetData>
    <row r="1" spans="1:2" ht="15.75">
      <c r="A1" t="str">
        <f>'Operating Proforma 2-7th Yr.'!A1</f>
        <v>Project Name:</v>
      </c>
      <c r="B1" s="1">
        <f>'Operating Proforma 2-7th Yr.'!B1</f>
        <v>0</v>
      </c>
    </row>
    <row r="2" spans="1:2" ht="12.75">
      <c r="A2" t="str">
        <f>'Operating Proforma 2-7th Yr.'!A2</f>
        <v>Total Number of Units</v>
      </c>
      <c r="B2" s="2">
        <f>'Operating Proforma 2-7th Yr.'!B2</f>
        <v>0</v>
      </c>
    </row>
    <row r="4" ht="12.75">
      <c r="A4" s="2" t="str">
        <f>'Operating Proforma 1st Yr'!A4</f>
        <v>Rental Income</v>
      </c>
    </row>
    <row r="5" spans="1:24" ht="12.75">
      <c r="A5" s="2" t="str">
        <f>'Operating Proforma 2-7th Yr.'!A5</f>
        <v>Type of Unit</v>
      </c>
      <c r="B5" s="2" t="s">
        <v>882</v>
      </c>
      <c r="C5" s="2" t="s">
        <v>883</v>
      </c>
      <c r="D5" s="2" t="s">
        <v>884</v>
      </c>
      <c r="E5" s="2" t="s">
        <v>885</v>
      </c>
      <c r="F5" s="2" t="s">
        <v>886</v>
      </c>
      <c r="G5" s="2" t="s">
        <v>887</v>
      </c>
      <c r="H5" s="2" t="s">
        <v>888</v>
      </c>
      <c r="I5" s="2" t="s">
        <v>889</v>
      </c>
      <c r="J5" s="2" t="s">
        <v>990</v>
      </c>
      <c r="K5" s="2" t="s">
        <v>991</v>
      </c>
      <c r="L5" s="2" t="s">
        <v>992</v>
      </c>
      <c r="M5" s="2" t="s">
        <v>993</v>
      </c>
      <c r="N5" s="2" t="s">
        <v>994</v>
      </c>
      <c r="O5" s="2" t="s">
        <v>995</v>
      </c>
      <c r="P5" s="2" t="s">
        <v>996</v>
      </c>
      <c r="Q5" s="2" t="s">
        <v>997</v>
      </c>
      <c r="R5" s="2" t="s">
        <v>998</v>
      </c>
      <c r="S5" s="2" t="s">
        <v>999</v>
      </c>
      <c r="T5" s="2" t="s">
        <v>1000</v>
      </c>
      <c r="U5" s="2" t="s">
        <v>1001</v>
      </c>
      <c r="V5" s="2" t="s">
        <v>1002</v>
      </c>
      <c r="W5" s="2" t="s">
        <v>1003</v>
      </c>
      <c r="X5" s="2" t="s">
        <v>1004</v>
      </c>
    </row>
    <row r="6" spans="1:24" ht="12.75">
      <c r="A6" s="2">
        <f>'Operating Proforma 2-7th Yr.'!A6</f>
        <v>0</v>
      </c>
      <c r="B6" s="4">
        <f>'Operating Proforma 2-7th Yr.'!G6*(1+'Operating Proforma 1st Yr'!$F$6)</f>
        <v>0</v>
      </c>
      <c r="C6" s="4">
        <f>B6*(1+'Operating Proforma 1st Yr'!$F$6)</f>
        <v>0</v>
      </c>
      <c r="D6" s="4">
        <f>C6*(1+'Operating Proforma 1st Yr'!$F$6)</f>
        <v>0</v>
      </c>
      <c r="E6" s="4">
        <f>D6*(1+'Operating Proforma 1st Yr'!$F$6)</f>
        <v>0</v>
      </c>
      <c r="F6" s="4">
        <f>E6*(1+'Operating Proforma 1st Yr'!$F$6)</f>
        <v>0</v>
      </c>
      <c r="G6" s="4">
        <f>F6*(1+'Operating Proforma 1st Yr'!$F$6)</f>
        <v>0</v>
      </c>
      <c r="H6" s="4">
        <f>G6*(1+'Operating Proforma 1st Yr'!$F$6)</f>
        <v>0</v>
      </c>
      <c r="I6" s="4">
        <f>H6*(1+'Operating Proforma 1st Yr'!$F$6)</f>
        <v>0</v>
      </c>
      <c r="J6" s="4">
        <f>I6*(1+'Operating Proforma 1st Yr'!$F$6)</f>
        <v>0</v>
      </c>
      <c r="K6" s="4">
        <f>J6*(1+'Operating Proforma 1st Yr'!$F$6)</f>
        <v>0</v>
      </c>
      <c r="L6" s="4">
        <f>K6*(1+'Operating Proforma 1st Yr'!$F$6)</f>
        <v>0</v>
      </c>
      <c r="M6" s="4">
        <f>L6*(1+'Operating Proforma 1st Yr'!$F$6)</f>
        <v>0</v>
      </c>
      <c r="N6" s="4">
        <f>M6*(1+'Operating Proforma 1st Yr'!$F$6)</f>
        <v>0</v>
      </c>
      <c r="O6" s="4">
        <f>N6*(1+'Operating Proforma 1st Yr'!$F$6)</f>
        <v>0</v>
      </c>
      <c r="P6" s="4">
        <f>O6*(1+'Operating Proforma 1st Yr'!$F$6)</f>
        <v>0</v>
      </c>
      <c r="Q6" s="4">
        <f>P6*(1+'Operating Proforma 1st Yr'!$F$6)</f>
        <v>0</v>
      </c>
      <c r="R6" s="4">
        <f>Q6*(1+'Operating Proforma 1st Yr'!$F$6)</f>
        <v>0</v>
      </c>
      <c r="S6" s="4">
        <f>R6*(1+'Operating Proforma 1st Yr'!$F$6)</f>
        <v>0</v>
      </c>
      <c r="T6" s="4">
        <f>S6*(1+'Operating Proforma 1st Yr'!$F$6)</f>
        <v>0</v>
      </c>
      <c r="U6" s="4">
        <f>T6*(1+'Operating Proforma 1st Yr'!$F$6)</f>
        <v>0</v>
      </c>
      <c r="V6" s="4">
        <f>U6*(1+'Operating Proforma 1st Yr'!$F$6)</f>
        <v>0</v>
      </c>
      <c r="W6" s="4">
        <f>V6*(1+'Operating Proforma 1st Yr'!$F$6)</f>
        <v>0</v>
      </c>
      <c r="X6" s="4">
        <f>W6*(1+'Operating Proforma 1st Yr'!$F$6)</f>
        <v>0</v>
      </c>
    </row>
    <row r="7" spans="1:24" ht="12.75">
      <c r="A7" s="2">
        <f>'Operating Proforma 2-7th Yr.'!A7</f>
        <v>0</v>
      </c>
      <c r="B7" s="4">
        <f>'Operating Proforma 2-7th Yr.'!G7*(1+'Operating Proforma 1st Yr'!$F$7)</f>
        <v>0</v>
      </c>
      <c r="C7" s="4">
        <f>B7*(1+'Operating Proforma 1st Yr'!$F$7)</f>
        <v>0</v>
      </c>
      <c r="D7" s="4">
        <f>C7*(1+'Operating Proforma 1st Yr'!$F$7)</f>
        <v>0</v>
      </c>
      <c r="E7" s="4">
        <f>D7*(1+'Operating Proforma 1st Yr'!$F$7)</f>
        <v>0</v>
      </c>
      <c r="F7" s="4">
        <f>E7*(1+'Operating Proforma 1st Yr'!$F$7)</f>
        <v>0</v>
      </c>
      <c r="G7" s="4">
        <f>F7*(1+'Operating Proforma 1st Yr'!$F$7)</f>
        <v>0</v>
      </c>
      <c r="H7" s="4">
        <f>G7*(1+'Operating Proforma 1st Yr'!$F$7)</f>
        <v>0</v>
      </c>
      <c r="I7" s="4">
        <f>H7*(1+'Operating Proforma 1st Yr'!$F$7)</f>
        <v>0</v>
      </c>
      <c r="J7" s="4">
        <f>I7*(1+'Operating Proforma 1st Yr'!$F$7)</f>
        <v>0</v>
      </c>
      <c r="K7" s="4">
        <f>J7*(1+'Operating Proforma 1st Yr'!$F$7)</f>
        <v>0</v>
      </c>
      <c r="L7" s="4">
        <f>K7*(1+'Operating Proforma 1st Yr'!$F$7)</f>
        <v>0</v>
      </c>
      <c r="M7" s="4">
        <f>L7*(1+'Operating Proforma 1st Yr'!$F$7)</f>
        <v>0</v>
      </c>
      <c r="N7" s="4">
        <f>M7*(1+'Operating Proforma 1st Yr'!$F$7)</f>
        <v>0</v>
      </c>
      <c r="O7" s="4">
        <f>N7*(1+'Operating Proforma 1st Yr'!$F$7)</f>
        <v>0</v>
      </c>
      <c r="P7" s="4">
        <f>O7*(1+'Operating Proforma 1st Yr'!$F$7)</f>
        <v>0</v>
      </c>
      <c r="Q7" s="4">
        <f>P7*(1+'Operating Proforma 1st Yr'!$F$7)</f>
        <v>0</v>
      </c>
      <c r="R7" s="4">
        <f>Q7*(1+'Operating Proforma 1st Yr'!$F$7)</f>
        <v>0</v>
      </c>
      <c r="S7" s="4">
        <f>R7*(1+'Operating Proforma 1st Yr'!$F$7)</f>
        <v>0</v>
      </c>
      <c r="T7" s="4">
        <f>S7*(1+'Operating Proforma 1st Yr'!$F$7)</f>
        <v>0</v>
      </c>
      <c r="U7" s="4">
        <f>T7*(1+'Operating Proforma 1st Yr'!$F$7)</f>
        <v>0</v>
      </c>
      <c r="V7" s="4">
        <f>U7*(1+'Operating Proforma 1st Yr'!$F$7)</f>
        <v>0</v>
      </c>
      <c r="W7" s="4">
        <f>V7*(1+'Operating Proforma 1st Yr'!$F$7)</f>
        <v>0</v>
      </c>
      <c r="X7" s="4">
        <f>W7*(1+'Operating Proforma 1st Yr'!$F$7)</f>
        <v>0</v>
      </c>
    </row>
    <row r="8" spans="1:24" ht="12.75">
      <c r="A8" s="2">
        <f>'Operating Proforma 2-7th Yr.'!A8</f>
        <v>0</v>
      </c>
      <c r="B8" s="4">
        <f>'Operating Proforma 2-7th Yr.'!G8*(1+'Operating Proforma 1st Yr'!$F$8)</f>
        <v>0</v>
      </c>
      <c r="C8" s="4">
        <f>B8*(1+'Operating Proforma 1st Yr'!$F$8)</f>
        <v>0</v>
      </c>
      <c r="D8" s="4">
        <f>C8*(1+'Operating Proforma 1st Yr'!$F$8)</f>
        <v>0</v>
      </c>
      <c r="E8" s="4">
        <f>D8*(1+'Operating Proforma 1st Yr'!$F$8)</f>
        <v>0</v>
      </c>
      <c r="F8" s="4">
        <f>E8*(1+'Operating Proforma 1st Yr'!$F$8)</f>
        <v>0</v>
      </c>
      <c r="G8" s="4">
        <f>F8*(1+'Operating Proforma 1st Yr'!$F$8)</f>
        <v>0</v>
      </c>
      <c r="H8" s="4">
        <f>G8*(1+'Operating Proforma 1st Yr'!$F$8)</f>
        <v>0</v>
      </c>
      <c r="I8" s="4">
        <f>H8*(1+'Operating Proforma 1st Yr'!$F$8)</f>
        <v>0</v>
      </c>
      <c r="J8" s="4">
        <f>I8*(1+'Operating Proforma 1st Yr'!$F$8)</f>
        <v>0</v>
      </c>
      <c r="K8" s="4">
        <f>J8*(1+'Operating Proforma 1st Yr'!$F$8)</f>
        <v>0</v>
      </c>
      <c r="L8" s="4">
        <f>K8*(1+'Operating Proforma 1st Yr'!$F$8)</f>
        <v>0</v>
      </c>
      <c r="M8" s="4">
        <f>L8*(1+'Operating Proforma 1st Yr'!$F$8)</f>
        <v>0</v>
      </c>
      <c r="N8" s="4">
        <f>M8*(1+'Operating Proforma 1st Yr'!$F$8)</f>
        <v>0</v>
      </c>
      <c r="O8" s="4">
        <f>N8*(1+'Operating Proforma 1st Yr'!$F$8)</f>
        <v>0</v>
      </c>
      <c r="P8" s="4">
        <f>O8*(1+'Operating Proforma 1st Yr'!$F$8)</f>
        <v>0</v>
      </c>
      <c r="Q8" s="4">
        <f>P8*(1+'Operating Proforma 1st Yr'!$F$8)</f>
        <v>0</v>
      </c>
      <c r="R8" s="4">
        <f>Q8*(1+'Operating Proforma 1st Yr'!$F$8)</f>
        <v>0</v>
      </c>
      <c r="S8" s="4">
        <f>R8*(1+'Operating Proforma 1st Yr'!$F$8)</f>
        <v>0</v>
      </c>
      <c r="T8" s="4">
        <f>S8*(1+'Operating Proforma 1st Yr'!$F$8)</f>
        <v>0</v>
      </c>
      <c r="U8" s="4">
        <f>T8*(1+'Operating Proforma 1st Yr'!$F$8)</f>
        <v>0</v>
      </c>
      <c r="V8" s="4">
        <f>U8*(1+'Operating Proforma 1st Yr'!$F$8)</f>
        <v>0</v>
      </c>
      <c r="W8" s="4">
        <f>V8*(1+'Operating Proforma 1st Yr'!$F$8)</f>
        <v>0</v>
      </c>
      <c r="X8" s="4">
        <f>W8*(1+'Operating Proforma 1st Yr'!$F$8)</f>
        <v>0</v>
      </c>
    </row>
    <row r="9" spans="1:24" ht="12.75">
      <c r="A9" s="2">
        <f>'Operating Proforma 2-7th Yr.'!A9</f>
        <v>0</v>
      </c>
      <c r="B9" s="4">
        <f>'Operating Proforma 2-7th Yr.'!G9*(1+'Operating Proforma 1st Yr'!$F$9)</f>
        <v>0</v>
      </c>
      <c r="C9" s="4">
        <f>B9*(1+'Operating Proforma 1st Yr'!$F$9)</f>
        <v>0</v>
      </c>
      <c r="D9" s="4">
        <f>C9*(1+'Operating Proforma 1st Yr'!$F$9)</f>
        <v>0</v>
      </c>
      <c r="E9" s="4">
        <f>D9*(1+'Operating Proforma 1st Yr'!$F$9)</f>
        <v>0</v>
      </c>
      <c r="F9" s="4">
        <f>E9*(1+'Operating Proforma 1st Yr'!$F$9)</f>
        <v>0</v>
      </c>
      <c r="G9" s="4">
        <f>F9*(1+'Operating Proforma 1st Yr'!$F$9)</f>
        <v>0</v>
      </c>
      <c r="H9" s="4">
        <f>G9*(1+'Operating Proforma 1st Yr'!$F$9)</f>
        <v>0</v>
      </c>
      <c r="I9" s="4">
        <f>H9*(1+'Operating Proforma 1st Yr'!$F$9)</f>
        <v>0</v>
      </c>
      <c r="J9" s="4">
        <f>I9*(1+'Operating Proforma 1st Yr'!$F$9)</f>
        <v>0</v>
      </c>
      <c r="K9" s="4">
        <f>J9*(1+'Operating Proforma 1st Yr'!$F$9)</f>
        <v>0</v>
      </c>
      <c r="L9" s="4">
        <f>K9*(1+'Operating Proforma 1st Yr'!$F$9)</f>
        <v>0</v>
      </c>
      <c r="M9" s="4">
        <f>L9*(1+'Operating Proforma 1st Yr'!$F$9)</f>
        <v>0</v>
      </c>
      <c r="N9" s="4">
        <f>M9*(1+'Operating Proforma 1st Yr'!$F$9)</f>
        <v>0</v>
      </c>
      <c r="O9" s="4">
        <f>N9*(1+'Operating Proforma 1st Yr'!$F$9)</f>
        <v>0</v>
      </c>
      <c r="P9" s="4">
        <f>O9*(1+'Operating Proforma 1st Yr'!$F$9)</f>
        <v>0</v>
      </c>
      <c r="Q9" s="4">
        <f>P9*(1+'Operating Proforma 1st Yr'!$F$9)</f>
        <v>0</v>
      </c>
      <c r="R9" s="4">
        <f>Q9*(1+'Operating Proforma 1st Yr'!$F$9)</f>
        <v>0</v>
      </c>
      <c r="S9" s="4">
        <f>R9*(1+'Operating Proforma 1st Yr'!$F$9)</f>
        <v>0</v>
      </c>
      <c r="T9" s="4">
        <f>S9*(1+'Operating Proforma 1st Yr'!$F$9)</f>
        <v>0</v>
      </c>
      <c r="U9" s="4">
        <f>T9*(1+'Operating Proforma 1st Yr'!$F$9)</f>
        <v>0</v>
      </c>
      <c r="V9" s="4">
        <f>U9*(1+'Operating Proforma 1st Yr'!$F$9)</f>
        <v>0</v>
      </c>
      <c r="W9" s="4">
        <f>V9*(1+'Operating Proforma 1st Yr'!$F$9)</f>
        <v>0</v>
      </c>
      <c r="X9" s="4">
        <f>W9*(1+'Operating Proforma 1st Yr'!$F$9)</f>
        <v>0</v>
      </c>
    </row>
    <row r="10" spans="1:24" ht="12.75">
      <c r="A10" s="2">
        <f>'Operating Proforma 2-7th Yr.'!A10</f>
        <v>0</v>
      </c>
      <c r="B10" s="4">
        <f>'Operating Proforma 2-7th Yr.'!G10*(1+'Operating Proforma 1st Yr'!$F$10)</f>
        <v>0</v>
      </c>
      <c r="C10" s="4">
        <f>B10*(1+'Operating Proforma 1st Yr'!$F$10)</f>
        <v>0</v>
      </c>
      <c r="D10" s="4">
        <f>C10*(1+'Operating Proforma 1st Yr'!$F$10)</f>
        <v>0</v>
      </c>
      <c r="E10" s="4">
        <f>D10*(1+'Operating Proforma 1st Yr'!$F$10)</f>
        <v>0</v>
      </c>
      <c r="F10" s="4">
        <f>E10*(1+'Operating Proforma 1st Yr'!$F$10)</f>
        <v>0</v>
      </c>
      <c r="G10" s="4">
        <f>F10*(1+'Operating Proforma 1st Yr'!$F$10)</f>
        <v>0</v>
      </c>
      <c r="H10" s="4">
        <f>G10*(1+'Operating Proforma 1st Yr'!$F$10)</f>
        <v>0</v>
      </c>
      <c r="I10" s="4">
        <f>H10*(1+'Operating Proforma 1st Yr'!$F$10)</f>
        <v>0</v>
      </c>
      <c r="J10" s="4">
        <f>I10*(1+'Operating Proforma 1st Yr'!$F$10)</f>
        <v>0</v>
      </c>
      <c r="K10" s="4">
        <f>J10*(1+'Operating Proforma 1st Yr'!$F$10)</f>
        <v>0</v>
      </c>
      <c r="L10" s="4">
        <f>K10*(1+'Operating Proforma 1st Yr'!$F$10)</f>
        <v>0</v>
      </c>
      <c r="M10" s="4">
        <f>L10*(1+'Operating Proforma 1st Yr'!$F$10)</f>
        <v>0</v>
      </c>
      <c r="N10" s="4">
        <f>M10*(1+'Operating Proforma 1st Yr'!$F$10)</f>
        <v>0</v>
      </c>
      <c r="O10" s="4">
        <f>N10*(1+'Operating Proforma 1st Yr'!$F$10)</f>
        <v>0</v>
      </c>
      <c r="P10" s="4">
        <f>O10*(1+'Operating Proforma 1st Yr'!$F$10)</f>
        <v>0</v>
      </c>
      <c r="Q10" s="4">
        <f>P10*(1+'Operating Proforma 1st Yr'!$F$10)</f>
        <v>0</v>
      </c>
      <c r="R10" s="4">
        <f>Q10*(1+'Operating Proforma 1st Yr'!$F$10)</f>
        <v>0</v>
      </c>
      <c r="S10" s="4">
        <f>R10*(1+'Operating Proforma 1st Yr'!$F$10)</f>
        <v>0</v>
      </c>
      <c r="T10" s="4">
        <f>S10*(1+'Operating Proforma 1st Yr'!$F$10)</f>
        <v>0</v>
      </c>
      <c r="U10" s="4">
        <f>T10*(1+'Operating Proforma 1st Yr'!$F$10)</f>
        <v>0</v>
      </c>
      <c r="V10" s="4">
        <f>U10*(1+'Operating Proforma 1st Yr'!$F$10)</f>
        <v>0</v>
      </c>
      <c r="W10" s="4">
        <f>V10*(1+'Operating Proforma 1st Yr'!$F$10)</f>
        <v>0</v>
      </c>
      <c r="X10" s="4">
        <f>W10*(1+'Operating Proforma 1st Yr'!$F$10)</f>
        <v>0</v>
      </c>
    </row>
    <row r="11" spans="1:24" ht="12.75">
      <c r="A11" s="2">
        <f>'Operating Proforma 2-7th Yr.'!A11</f>
        <v>0</v>
      </c>
      <c r="B11" s="4">
        <f>'Operating Proforma 2-7th Yr.'!G11*(1+'Operating Proforma 1st Yr'!$F$11)</f>
        <v>0</v>
      </c>
      <c r="C11" s="4">
        <f>B11*(1+'Operating Proforma 1st Yr'!$F$11)</f>
        <v>0</v>
      </c>
      <c r="D11" s="4">
        <f>C11*(1+'Operating Proforma 1st Yr'!$F$11)</f>
        <v>0</v>
      </c>
      <c r="E11" s="4">
        <f>D11*(1+'Operating Proforma 1st Yr'!$F$11)</f>
        <v>0</v>
      </c>
      <c r="F11" s="4">
        <f>E11*(1+'Operating Proforma 1st Yr'!$F$11)</f>
        <v>0</v>
      </c>
      <c r="G11" s="4">
        <f>F11*(1+'Operating Proforma 1st Yr'!$F$11)</f>
        <v>0</v>
      </c>
      <c r="H11" s="4">
        <f>G11*(1+'Operating Proforma 1st Yr'!$F$11)</f>
        <v>0</v>
      </c>
      <c r="I11" s="4">
        <f>H11*(1+'Operating Proforma 1st Yr'!$F$11)</f>
        <v>0</v>
      </c>
      <c r="J11" s="4">
        <f>I11*(1+'Operating Proforma 1st Yr'!$F$11)</f>
        <v>0</v>
      </c>
      <c r="K11" s="4">
        <f>J11*(1+'Operating Proforma 1st Yr'!$F$11)</f>
        <v>0</v>
      </c>
      <c r="L11" s="4">
        <f>K11*(1+'Operating Proforma 1st Yr'!$F$11)</f>
        <v>0</v>
      </c>
      <c r="M11" s="4">
        <f>L11*(1+'Operating Proforma 1st Yr'!$F$11)</f>
        <v>0</v>
      </c>
      <c r="N11" s="4">
        <f>M11*(1+'Operating Proforma 1st Yr'!$F$11)</f>
        <v>0</v>
      </c>
      <c r="O11" s="4">
        <f>N11*(1+'Operating Proforma 1st Yr'!$F$11)</f>
        <v>0</v>
      </c>
      <c r="P11" s="4">
        <f>O11*(1+'Operating Proforma 1st Yr'!$F$11)</f>
        <v>0</v>
      </c>
      <c r="Q11" s="4">
        <f>P11*(1+'Operating Proforma 1st Yr'!$F$11)</f>
        <v>0</v>
      </c>
      <c r="R11" s="4">
        <f>Q11*(1+'Operating Proforma 1st Yr'!$F$11)</f>
        <v>0</v>
      </c>
      <c r="S11" s="4">
        <f>R11*(1+'Operating Proforma 1st Yr'!$F$11)</f>
        <v>0</v>
      </c>
      <c r="T11" s="4">
        <f>S11*(1+'Operating Proforma 1st Yr'!$F$11)</f>
        <v>0</v>
      </c>
      <c r="U11" s="4">
        <f>T11*(1+'Operating Proforma 1st Yr'!$F$11)</f>
        <v>0</v>
      </c>
      <c r="V11" s="4">
        <f>U11*(1+'Operating Proforma 1st Yr'!$F$11)</f>
        <v>0</v>
      </c>
      <c r="W11" s="4">
        <f>V11*(1+'Operating Proforma 1st Yr'!$F$11)</f>
        <v>0</v>
      </c>
      <c r="X11" s="4">
        <f>W11*(1+'Operating Proforma 1st Yr'!$F$11)</f>
        <v>0</v>
      </c>
    </row>
    <row r="12" spans="1:24" ht="12.75">
      <c r="A12" s="2">
        <f>'Operating Proforma 2-7th Yr.'!A12</f>
        <v>0</v>
      </c>
      <c r="B12" s="4">
        <f>'Operating Proforma 2-7th Yr.'!G12*(1+'Operating Proforma 1st Yr'!$F$12)</f>
        <v>0</v>
      </c>
      <c r="C12" s="4">
        <f>B12*(1+'Operating Proforma 1st Yr'!$F$12)</f>
        <v>0</v>
      </c>
      <c r="D12" s="4">
        <f>C12*(1+'Operating Proforma 1st Yr'!$F$12)</f>
        <v>0</v>
      </c>
      <c r="E12" s="4">
        <f>D12*(1+'Operating Proforma 1st Yr'!$F$12)</f>
        <v>0</v>
      </c>
      <c r="F12" s="4">
        <f>E12*(1+'Operating Proforma 1st Yr'!$F$12)</f>
        <v>0</v>
      </c>
      <c r="G12" s="4">
        <f>F12*(1+'Operating Proforma 1st Yr'!$F$12)</f>
        <v>0</v>
      </c>
      <c r="H12" s="4">
        <f>G12*(1+'Operating Proforma 1st Yr'!$F$12)</f>
        <v>0</v>
      </c>
      <c r="I12" s="4">
        <f>H12*(1+'Operating Proforma 1st Yr'!$F$12)</f>
        <v>0</v>
      </c>
      <c r="J12" s="4">
        <f>I12*(1+'Operating Proforma 1st Yr'!$F$12)</f>
        <v>0</v>
      </c>
      <c r="K12" s="4">
        <f>J12*(1+'Operating Proforma 1st Yr'!$F$12)</f>
        <v>0</v>
      </c>
      <c r="L12" s="4">
        <f>K12*(1+'Operating Proforma 1st Yr'!$F$12)</f>
        <v>0</v>
      </c>
      <c r="M12" s="4">
        <f>L12*(1+'Operating Proforma 1st Yr'!$F$12)</f>
        <v>0</v>
      </c>
      <c r="N12" s="4">
        <f>M12*(1+'Operating Proforma 1st Yr'!$F$12)</f>
        <v>0</v>
      </c>
      <c r="O12" s="4">
        <f>N12*(1+'Operating Proforma 1st Yr'!$F$12)</f>
        <v>0</v>
      </c>
      <c r="P12" s="4">
        <f>O12*(1+'Operating Proforma 1st Yr'!$F$12)</f>
        <v>0</v>
      </c>
      <c r="Q12" s="4">
        <f>P12*(1+'Operating Proforma 1st Yr'!$F$12)</f>
        <v>0</v>
      </c>
      <c r="R12" s="4">
        <f>Q12*(1+'Operating Proforma 1st Yr'!$F$12)</f>
        <v>0</v>
      </c>
      <c r="S12" s="4">
        <f>R12*(1+'Operating Proforma 1st Yr'!$F$12)</f>
        <v>0</v>
      </c>
      <c r="T12" s="4">
        <f>S12*(1+'Operating Proforma 1st Yr'!$F$12)</f>
        <v>0</v>
      </c>
      <c r="U12" s="4">
        <f>T12*(1+'Operating Proforma 1st Yr'!$F$12)</f>
        <v>0</v>
      </c>
      <c r="V12" s="4">
        <f>U12*(1+'Operating Proforma 1st Yr'!$F$12)</f>
        <v>0</v>
      </c>
      <c r="W12" s="4">
        <f>V12*(1+'Operating Proforma 1st Yr'!$F$12)</f>
        <v>0</v>
      </c>
      <c r="X12" s="4">
        <f>W12*(1+'Operating Proforma 1st Yr'!$F$12)</f>
        <v>0</v>
      </c>
    </row>
    <row r="13" spans="1:24" ht="12.75">
      <c r="A13" s="2">
        <f>'Operating Proforma 2-7th Yr.'!A13</f>
        <v>0</v>
      </c>
      <c r="B13" s="4">
        <f>'Operating Proforma 2-7th Yr.'!G13*(1+'Operating Proforma 1st Yr'!$F$13)</f>
        <v>0</v>
      </c>
      <c r="C13" s="4">
        <f>B13*(1+'Operating Proforma 1st Yr'!$F$13)</f>
        <v>0</v>
      </c>
      <c r="D13" s="4">
        <f>C13*(1+'Operating Proforma 1st Yr'!$F$13)</f>
        <v>0</v>
      </c>
      <c r="E13" s="4">
        <f>D13*(1+'Operating Proforma 1st Yr'!$F$13)</f>
        <v>0</v>
      </c>
      <c r="F13" s="4">
        <f>E13*(1+'Operating Proforma 1st Yr'!$F$13)</f>
        <v>0</v>
      </c>
      <c r="G13" s="4">
        <f>F13*(1+'Operating Proforma 1st Yr'!$F$13)</f>
        <v>0</v>
      </c>
      <c r="H13" s="4">
        <f>G13*(1+'Operating Proforma 1st Yr'!$F$13)</f>
        <v>0</v>
      </c>
      <c r="I13" s="4">
        <f>H13*(1+'Operating Proforma 1st Yr'!$F$13)</f>
        <v>0</v>
      </c>
      <c r="J13" s="4">
        <f>I13*(1+'Operating Proforma 1st Yr'!$F$13)</f>
        <v>0</v>
      </c>
      <c r="K13" s="4">
        <f>J13*(1+'Operating Proforma 1st Yr'!$F$13)</f>
        <v>0</v>
      </c>
      <c r="L13" s="4">
        <f>K13*(1+'Operating Proforma 1st Yr'!$F$13)</f>
        <v>0</v>
      </c>
      <c r="M13" s="4">
        <f>L13*(1+'Operating Proforma 1st Yr'!$F$13)</f>
        <v>0</v>
      </c>
      <c r="N13" s="4">
        <f>M13*(1+'Operating Proforma 1st Yr'!$F$13)</f>
        <v>0</v>
      </c>
      <c r="O13" s="4">
        <f>N13*(1+'Operating Proforma 1st Yr'!$F$13)</f>
        <v>0</v>
      </c>
      <c r="P13" s="4">
        <f>O13*(1+'Operating Proforma 1st Yr'!$F$13)</f>
        <v>0</v>
      </c>
      <c r="Q13" s="4">
        <f>P13*(1+'Operating Proforma 1st Yr'!$F$13)</f>
        <v>0</v>
      </c>
      <c r="R13" s="4">
        <f>Q13*(1+'Operating Proforma 1st Yr'!$F$13)</f>
        <v>0</v>
      </c>
      <c r="S13" s="4">
        <f>R13*(1+'Operating Proforma 1st Yr'!$F$13)</f>
        <v>0</v>
      </c>
      <c r="T13" s="4">
        <f>S13*(1+'Operating Proforma 1st Yr'!$F$13)</f>
        <v>0</v>
      </c>
      <c r="U13" s="4">
        <f>T13*(1+'Operating Proforma 1st Yr'!$F$13)</f>
        <v>0</v>
      </c>
      <c r="V13" s="4">
        <f>U13*(1+'Operating Proforma 1st Yr'!$F$13)</f>
        <v>0</v>
      </c>
      <c r="W13" s="4">
        <f>V13*(1+'Operating Proforma 1st Yr'!$F$13)</f>
        <v>0</v>
      </c>
      <c r="X13" s="4">
        <f>W13*(1+'Operating Proforma 1st Yr'!$F$13)</f>
        <v>0</v>
      </c>
    </row>
    <row r="14" spans="1:24" ht="12.75">
      <c r="A14" s="2">
        <f>'Operating Proforma 2-7th Yr.'!A14</f>
        <v>0</v>
      </c>
      <c r="B14" s="4">
        <f>'Operating Proforma 2-7th Yr.'!G14*(1+'Operating Proforma 1st Yr'!$F$14)</f>
        <v>0</v>
      </c>
      <c r="C14" s="4">
        <f>B14*(1+'Operating Proforma 1st Yr'!$F$14)</f>
        <v>0</v>
      </c>
      <c r="D14" s="4">
        <f>C14*(1+'Operating Proforma 1st Yr'!$F$14)</f>
        <v>0</v>
      </c>
      <c r="E14" s="4">
        <f>D14*(1+'Operating Proforma 1st Yr'!$F$14)</f>
        <v>0</v>
      </c>
      <c r="F14" s="4">
        <f>E14*(1+'Operating Proforma 1st Yr'!$F$14)</f>
        <v>0</v>
      </c>
      <c r="G14" s="4">
        <f>F14*(1+'Operating Proforma 1st Yr'!$F$14)</f>
        <v>0</v>
      </c>
      <c r="H14" s="4">
        <f>G14*(1+'Operating Proforma 1st Yr'!$F$14)</f>
        <v>0</v>
      </c>
      <c r="I14" s="4">
        <f>H14*(1+'Operating Proforma 1st Yr'!$F$14)</f>
        <v>0</v>
      </c>
      <c r="J14" s="4">
        <f>I14*(1+'Operating Proforma 1st Yr'!$F$14)</f>
        <v>0</v>
      </c>
      <c r="K14" s="4">
        <f>J14*(1+'Operating Proforma 1st Yr'!$F$14)</f>
        <v>0</v>
      </c>
      <c r="L14" s="4">
        <f>K14*(1+'Operating Proforma 1st Yr'!$F$14)</f>
        <v>0</v>
      </c>
      <c r="M14" s="4">
        <f>L14*(1+'Operating Proforma 1st Yr'!$F$14)</f>
        <v>0</v>
      </c>
      <c r="N14" s="4">
        <f>M14*(1+'Operating Proforma 1st Yr'!$F$14)</f>
        <v>0</v>
      </c>
      <c r="O14" s="4">
        <f>N14*(1+'Operating Proforma 1st Yr'!$F$14)</f>
        <v>0</v>
      </c>
      <c r="P14" s="4">
        <f>O14*(1+'Operating Proforma 1st Yr'!$F$14)</f>
        <v>0</v>
      </c>
      <c r="Q14" s="4">
        <f>P14*(1+'Operating Proforma 1st Yr'!$F$14)</f>
        <v>0</v>
      </c>
      <c r="R14" s="4">
        <f>Q14*(1+'Operating Proforma 1st Yr'!$F$14)</f>
        <v>0</v>
      </c>
      <c r="S14" s="4">
        <f>R14*(1+'Operating Proforma 1st Yr'!$F$14)</f>
        <v>0</v>
      </c>
      <c r="T14" s="4">
        <f>S14*(1+'Operating Proforma 1st Yr'!$F$14)</f>
        <v>0</v>
      </c>
      <c r="U14" s="4">
        <f>T14*(1+'Operating Proforma 1st Yr'!$F$14)</f>
        <v>0</v>
      </c>
      <c r="V14" s="4">
        <f>U14*(1+'Operating Proforma 1st Yr'!$F$14)</f>
        <v>0</v>
      </c>
      <c r="W14" s="4">
        <f>V14*(1+'Operating Proforma 1st Yr'!$F$14)</f>
        <v>0</v>
      </c>
      <c r="X14" s="4">
        <f>W14*(1+'Operating Proforma 1st Yr'!$F$14)</f>
        <v>0</v>
      </c>
    </row>
    <row r="15" spans="1:24" ht="12.75">
      <c r="A15" s="2">
        <f>'Operating Proforma 2-7th Yr.'!A15</f>
        <v>0</v>
      </c>
      <c r="B15" s="4">
        <f>'Operating Proforma 2-7th Yr.'!G15*(1+'Operating Proforma 1st Yr'!$F$15)</f>
        <v>0</v>
      </c>
      <c r="C15" s="4">
        <f>B15*(1+'Operating Proforma 1st Yr'!$F$15)</f>
        <v>0</v>
      </c>
      <c r="D15" s="4">
        <f>C15*(1+'Operating Proforma 1st Yr'!$F$15)</f>
        <v>0</v>
      </c>
      <c r="E15" s="4">
        <f>D15*(1+'Operating Proforma 1st Yr'!$F$15)</f>
        <v>0</v>
      </c>
      <c r="F15" s="4">
        <f>E15*(1+'Operating Proforma 1st Yr'!$F$15)</f>
        <v>0</v>
      </c>
      <c r="G15" s="4">
        <f>F15*(1+'Operating Proforma 1st Yr'!$F$15)</f>
        <v>0</v>
      </c>
      <c r="H15" s="4">
        <f>G15*(1+'Operating Proforma 1st Yr'!$F$15)</f>
        <v>0</v>
      </c>
      <c r="I15" s="4">
        <f>H15*(1+'Operating Proforma 1st Yr'!$F$15)</f>
        <v>0</v>
      </c>
      <c r="J15" s="4">
        <f>I15*(1+'Operating Proforma 1st Yr'!$F$15)</f>
        <v>0</v>
      </c>
      <c r="K15" s="4">
        <f>J15*(1+'Operating Proforma 1st Yr'!$F$15)</f>
        <v>0</v>
      </c>
      <c r="L15" s="4">
        <f>K15*(1+'Operating Proforma 1st Yr'!$F$15)</f>
        <v>0</v>
      </c>
      <c r="M15" s="4">
        <f>L15*(1+'Operating Proforma 1st Yr'!$F$15)</f>
        <v>0</v>
      </c>
      <c r="N15" s="4">
        <f>M15*(1+'Operating Proforma 1st Yr'!$F$15)</f>
        <v>0</v>
      </c>
      <c r="O15" s="4">
        <f>N15*(1+'Operating Proforma 1st Yr'!$F$15)</f>
        <v>0</v>
      </c>
      <c r="P15" s="4">
        <f>O15*(1+'Operating Proforma 1st Yr'!$F$15)</f>
        <v>0</v>
      </c>
      <c r="Q15" s="4">
        <f>P15*(1+'Operating Proforma 1st Yr'!$F$15)</f>
        <v>0</v>
      </c>
      <c r="R15" s="4">
        <f>Q15*(1+'Operating Proforma 1st Yr'!$F$15)</f>
        <v>0</v>
      </c>
      <c r="S15" s="4">
        <f>R15*(1+'Operating Proforma 1st Yr'!$F$15)</f>
        <v>0</v>
      </c>
      <c r="T15" s="4">
        <f>S15*(1+'Operating Proforma 1st Yr'!$F$15)</f>
        <v>0</v>
      </c>
      <c r="U15" s="4">
        <f>T15*(1+'Operating Proforma 1st Yr'!$F$15)</f>
        <v>0</v>
      </c>
      <c r="V15" s="4">
        <f>U15*(1+'Operating Proforma 1st Yr'!$F$15)</f>
        <v>0</v>
      </c>
      <c r="W15" s="4">
        <f>V15*(1+'Operating Proforma 1st Yr'!$F$15)</f>
        <v>0</v>
      </c>
      <c r="X15" s="4">
        <f>W15*(1+'Operating Proforma 1st Yr'!$F$15)</f>
        <v>0</v>
      </c>
    </row>
    <row r="16" spans="1:24" ht="12.75">
      <c r="A16" s="2">
        <f>'Operating Proforma 2-7th Yr.'!A16</f>
        <v>0</v>
      </c>
      <c r="B16" s="4">
        <f>'Operating Proforma 2-7th Yr.'!G16*(1+'Operating Proforma 1st Yr'!$F$16)</f>
        <v>0</v>
      </c>
      <c r="C16" s="4">
        <f>B16*(1+'Operating Proforma 1st Yr'!$F$16)</f>
        <v>0</v>
      </c>
      <c r="D16" s="4">
        <f>C16*(1+'Operating Proforma 1st Yr'!$F$16)</f>
        <v>0</v>
      </c>
      <c r="E16" s="4">
        <f>D16*(1+'Operating Proforma 1st Yr'!$F$16)</f>
        <v>0</v>
      </c>
      <c r="F16" s="4">
        <f>E16*(1+'Operating Proforma 1st Yr'!$F$16)</f>
        <v>0</v>
      </c>
      <c r="G16" s="4">
        <f>F16*(1+'Operating Proforma 1st Yr'!$F$16)</f>
        <v>0</v>
      </c>
      <c r="H16" s="4">
        <f>G16*(1+'Operating Proforma 1st Yr'!$F$16)</f>
        <v>0</v>
      </c>
      <c r="I16" s="4">
        <f>H16*(1+'Operating Proforma 1st Yr'!$F$16)</f>
        <v>0</v>
      </c>
      <c r="J16" s="4">
        <f>I16*(1+'Operating Proforma 1st Yr'!$F$16)</f>
        <v>0</v>
      </c>
      <c r="K16" s="4">
        <f>J16*(1+'Operating Proforma 1st Yr'!$F$16)</f>
        <v>0</v>
      </c>
      <c r="L16" s="4">
        <f>K16*(1+'Operating Proforma 1st Yr'!$F$16)</f>
        <v>0</v>
      </c>
      <c r="M16" s="4">
        <f>L16*(1+'Operating Proforma 1st Yr'!$F$16)</f>
        <v>0</v>
      </c>
      <c r="N16" s="4">
        <f>M16*(1+'Operating Proforma 1st Yr'!$F$16)</f>
        <v>0</v>
      </c>
      <c r="O16" s="4">
        <f>N16*(1+'Operating Proforma 1st Yr'!$F$16)</f>
        <v>0</v>
      </c>
      <c r="P16" s="4">
        <f>O16*(1+'Operating Proforma 1st Yr'!$F$16)</f>
        <v>0</v>
      </c>
      <c r="Q16" s="4">
        <f>P16*(1+'Operating Proforma 1st Yr'!$F$16)</f>
        <v>0</v>
      </c>
      <c r="R16" s="4">
        <f>Q16*(1+'Operating Proforma 1st Yr'!$F$16)</f>
        <v>0</v>
      </c>
      <c r="S16" s="4">
        <f>R16*(1+'Operating Proforma 1st Yr'!$F$16)</f>
        <v>0</v>
      </c>
      <c r="T16" s="4">
        <f>S16*(1+'Operating Proforma 1st Yr'!$F$16)</f>
        <v>0</v>
      </c>
      <c r="U16" s="4">
        <f>T16*(1+'Operating Proforma 1st Yr'!$F$16)</f>
        <v>0</v>
      </c>
      <c r="V16" s="4">
        <f>U16*(1+'Operating Proforma 1st Yr'!$F$16)</f>
        <v>0</v>
      </c>
      <c r="W16" s="4">
        <f>V16*(1+'Operating Proforma 1st Yr'!$F$16)</f>
        <v>0</v>
      </c>
      <c r="X16" s="4">
        <f>W16*(1+'Operating Proforma 1st Yr'!$F$16)</f>
        <v>0</v>
      </c>
    </row>
    <row r="17" spans="1:24" ht="12.75">
      <c r="A17" s="2">
        <f>'Operating Proforma 2-7th Yr.'!A17</f>
        <v>0</v>
      </c>
      <c r="B17" s="4">
        <f>'Operating Proforma 2-7th Yr.'!G17*(1+'Operating Proforma 1st Yr'!$F$17)</f>
        <v>0</v>
      </c>
      <c r="C17" s="4">
        <f>B17*(1+'Operating Proforma 1st Yr'!$F$17)</f>
        <v>0</v>
      </c>
      <c r="D17" s="4">
        <f>C17*(1+'Operating Proforma 1st Yr'!$F$17)</f>
        <v>0</v>
      </c>
      <c r="E17" s="4">
        <f>D17*(1+'Operating Proforma 1st Yr'!$F$17)</f>
        <v>0</v>
      </c>
      <c r="F17" s="4">
        <f>E17*(1+'Operating Proforma 1st Yr'!$F$17)</f>
        <v>0</v>
      </c>
      <c r="G17" s="4">
        <f>F17*(1+'Operating Proforma 1st Yr'!$F$17)</f>
        <v>0</v>
      </c>
      <c r="H17" s="4">
        <f>G17*(1+'Operating Proforma 1st Yr'!$F$17)</f>
        <v>0</v>
      </c>
      <c r="I17" s="4">
        <f>H17*(1+'Operating Proforma 1st Yr'!$F$17)</f>
        <v>0</v>
      </c>
      <c r="J17" s="4">
        <f>I17*(1+'Operating Proforma 1st Yr'!$F$17)</f>
        <v>0</v>
      </c>
      <c r="K17" s="4">
        <f>J17*(1+'Operating Proforma 1st Yr'!$F$17)</f>
        <v>0</v>
      </c>
      <c r="L17" s="4">
        <f>K17*(1+'Operating Proforma 1st Yr'!$F$17)</f>
        <v>0</v>
      </c>
      <c r="M17" s="4">
        <f>L17*(1+'Operating Proforma 1st Yr'!$F$17)</f>
        <v>0</v>
      </c>
      <c r="N17" s="4">
        <f>M17*(1+'Operating Proforma 1st Yr'!$F$17)</f>
        <v>0</v>
      </c>
      <c r="O17" s="4">
        <f>N17*(1+'Operating Proforma 1st Yr'!$F$17)</f>
        <v>0</v>
      </c>
      <c r="P17" s="4">
        <f>O17*(1+'Operating Proforma 1st Yr'!$F$17)</f>
        <v>0</v>
      </c>
      <c r="Q17" s="4">
        <f>P17*(1+'Operating Proforma 1st Yr'!$F$17)</f>
        <v>0</v>
      </c>
      <c r="R17" s="4">
        <f>Q17*(1+'Operating Proforma 1st Yr'!$F$17)</f>
        <v>0</v>
      </c>
      <c r="S17" s="4">
        <f>R17*(1+'Operating Proforma 1st Yr'!$F$17)</f>
        <v>0</v>
      </c>
      <c r="T17" s="4">
        <f>S17*(1+'Operating Proforma 1st Yr'!$F$17)</f>
        <v>0</v>
      </c>
      <c r="U17" s="4">
        <f>T17*(1+'Operating Proforma 1st Yr'!$F$17)</f>
        <v>0</v>
      </c>
      <c r="V17" s="4">
        <f>U17*(1+'Operating Proforma 1st Yr'!$F$17)</f>
        <v>0</v>
      </c>
      <c r="W17" s="4">
        <f>V17*(1+'Operating Proforma 1st Yr'!$F$17)</f>
        <v>0</v>
      </c>
      <c r="X17" s="4">
        <f>W17*(1+'Operating Proforma 1st Yr'!$F$17)</f>
        <v>0</v>
      </c>
    </row>
    <row r="18" spans="1:24" ht="12.75">
      <c r="A18" s="2">
        <f>'Operating Proforma 2-7th Yr.'!A18</f>
        <v>0</v>
      </c>
      <c r="B18" s="4">
        <f>'Operating Proforma 2-7th Yr.'!G18*(1+'Operating Proforma 1st Yr'!$F$18)</f>
        <v>0</v>
      </c>
      <c r="C18" s="4">
        <f>B18*(1+'Operating Proforma 1st Yr'!$F$18)</f>
        <v>0</v>
      </c>
      <c r="D18" s="4">
        <f>C18*(1+'Operating Proforma 1st Yr'!$F$18)</f>
        <v>0</v>
      </c>
      <c r="E18" s="4">
        <f>D18*(1+'Operating Proforma 1st Yr'!$F$18)</f>
        <v>0</v>
      </c>
      <c r="F18" s="4">
        <f>E18*(1+'Operating Proforma 1st Yr'!$F$18)</f>
        <v>0</v>
      </c>
      <c r="G18" s="4">
        <f>F18*(1+'Operating Proforma 1st Yr'!$F$18)</f>
        <v>0</v>
      </c>
      <c r="H18" s="4">
        <f>G18*(1+'Operating Proforma 1st Yr'!$F$18)</f>
        <v>0</v>
      </c>
      <c r="I18" s="4">
        <f>H18*(1+'Operating Proforma 1st Yr'!$F$18)</f>
        <v>0</v>
      </c>
      <c r="J18" s="4">
        <f>I18*(1+'Operating Proforma 1st Yr'!$F$18)</f>
        <v>0</v>
      </c>
      <c r="K18" s="4">
        <f>J18*(1+'Operating Proforma 1st Yr'!$F$18)</f>
        <v>0</v>
      </c>
      <c r="L18" s="4">
        <f>K18*(1+'Operating Proforma 1st Yr'!$F$18)</f>
        <v>0</v>
      </c>
      <c r="M18" s="4">
        <f>L18*(1+'Operating Proforma 1st Yr'!$F$18)</f>
        <v>0</v>
      </c>
      <c r="N18" s="4">
        <f>M18*(1+'Operating Proforma 1st Yr'!$F$18)</f>
        <v>0</v>
      </c>
      <c r="O18" s="4">
        <f>N18*(1+'Operating Proforma 1st Yr'!$F$18)</f>
        <v>0</v>
      </c>
      <c r="P18" s="4">
        <f>O18*(1+'Operating Proforma 1st Yr'!$F$18)</f>
        <v>0</v>
      </c>
      <c r="Q18" s="4">
        <f>P18*(1+'Operating Proforma 1st Yr'!$F$18)</f>
        <v>0</v>
      </c>
      <c r="R18" s="4">
        <f>Q18*(1+'Operating Proforma 1st Yr'!$F$18)</f>
        <v>0</v>
      </c>
      <c r="S18" s="4">
        <f>R18*(1+'Operating Proforma 1st Yr'!$F$18)</f>
        <v>0</v>
      </c>
      <c r="T18" s="4">
        <f>S18*(1+'Operating Proforma 1st Yr'!$F$18)</f>
        <v>0</v>
      </c>
      <c r="U18" s="4">
        <f>T18*(1+'Operating Proforma 1st Yr'!$F$18)</f>
        <v>0</v>
      </c>
      <c r="V18" s="4">
        <f>U18*(1+'Operating Proforma 1st Yr'!$F$18)</f>
        <v>0</v>
      </c>
      <c r="W18" s="4">
        <f>V18*(1+'Operating Proforma 1st Yr'!$F$18)</f>
        <v>0</v>
      </c>
      <c r="X18" s="4">
        <f>W18*(1+'Operating Proforma 1st Yr'!$F$18)</f>
        <v>0</v>
      </c>
    </row>
    <row r="19" spans="1:24" ht="12.75">
      <c r="A19" s="2">
        <f>'Operating Proforma 2-7th Yr.'!A19</f>
        <v>0</v>
      </c>
      <c r="B19" s="4">
        <f>'Operating Proforma 2-7th Yr.'!G19*(1+'Operating Proforma 1st Yr'!$F$19)</f>
        <v>0</v>
      </c>
      <c r="C19" s="4">
        <f>B19*(1+'Operating Proforma 1st Yr'!$F$19)</f>
        <v>0</v>
      </c>
      <c r="D19" s="4">
        <f>C19*(1+'Operating Proforma 1st Yr'!$F$19)</f>
        <v>0</v>
      </c>
      <c r="E19" s="4">
        <f>D19*(1+'Operating Proforma 1st Yr'!$F$19)</f>
        <v>0</v>
      </c>
      <c r="F19" s="4">
        <f>E19*(1+'Operating Proforma 1st Yr'!$F$19)</f>
        <v>0</v>
      </c>
      <c r="G19" s="4">
        <f>F19*(1+'Operating Proforma 1st Yr'!$F$19)</f>
        <v>0</v>
      </c>
      <c r="H19" s="4">
        <f>G19*(1+'Operating Proforma 1st Yr'!$F$19)</f>
        <v>0</v>
      </c>
      <c r="I19" s="4">
        <f>H19*(1+'Operating Proforma 1st Yr'!$F$19)</f>
        <v>0</v>
      </c>
      <c r="J19" s="4">
        <f>I19*(1+'Operating Proforma 1st Yr'!$F$19)</f>
        <v>0</v>
      </c>
      <c r="K19" s="4">
        <f>J19*(1+'Operating Proforma 1st Yr'!$F$19)</f>
        <v>0</v>
      </c>
      <c r="L19" s="4">
        <f>K19*(1+'Operating Proforma 1st Yr'!$F$19)</f>
        <v>0</v>
      </c>
      <c r="M19" s="4">
        <f>L19*(1+'Operating Proforma 1st Yr'!$F$19)</f>
        <v>0</v>
      </c>
      <c r="N19" s="4">
        <f>M19*(1+'Operating Proforma 1st Yr'!$F$19)</f>
        <v>0</v>
      </c>
      <c r="O19" s="4">
        <f>N19*(1+'Operating Proforma 1st Yr'!$F$19)</f>
        <v>0</v>
      </c>
      <c r="P19" s="4">
        <f>O19*(1+'Operating Proforma 1st Yr'!$F$19)</f>
        <v>0</v>
      </c>
      <c r="Q19" s="4">
        <f>P19*(1+'Operating Proforma 1st Yr'!$F$19)</f>
        <v>0</v>
      </c>
      <c r="R19" s="4">
        <f>Q19*(1+'Operating Proforma 1st Yr'!$F$19)</f>
        <v>0</v>
      </c>
      <c r="S19" s="4">
        <f>R19*(1+'Operating Proforma 1st Yr'!$F$19)</f>
        <v>0</v>
      </c>
      <c r="T19" s="4">
        <f>S19*(1+'Operating Proforma 1st Yr'!$F$19)</f>
        <v>0</v>
      </c>
      <c r="U19" s="4">
        <f>T19*(1+'Operating Proforma 1st Yr'!$F$19)</f>
        <v>0</v>
      </c>
      <c r="V19" s="4">
        <f>U19*(1+'Operating Proforma 1st Yr'!$F$19)</f>
        <v>0</v>
      </c>
      <c r="W19" s="4">
        <f>V19*(1+'Operating Proforma 1st Yr'!$F$19)</f>
        <v>0</v>
      </c>
      <c r="X19" s="4">
        <f>W19*(1+'Operating Proforma 1st Yr'!$F$19)</f>
        <v>0</v>
      </c>
    </row>
    <row r="20" spans="1:24" ht="12.75">
      <c r="A20" s="2">
        <f>'Operating Proforma 2-7th Yr.'!A20</f>
        <v>0</v>
      </c>
      <c r="B20" s="4">
        <f>'Operating Proforma 2-7th Yr.'!G20*(1+'Operating Proforma 1st Yr'!$F$20)</f>
        <v>0</v>
      </c>
      <c r="C20" s="4">
        <f>B20*(1+'Operating Proforma 1st Yr'!$F$20)</f>
        <v>0</v>
      </c>
      <c r="D20" s="4">
        <f>C20*(1+'Operating Proforma 1st Yr'!$F$20)</f>
        <v>0</v>
      </c>
      <c r="E20" s="4">
        <f>D20*(1+'Operating Proforma 1st Yr'!$F$20)</f>
        <v>0</v>
      </c>
      <c r="F20" s="4">
        <f>E20*(1+'Operating Proforma 1st Yr'!$F$20)</f>
        <v>0</v>
      </c>
      <c r="G20" s="4">
        <f>F20*(1+'Operating Proforma 1st Yr'!$F$20)</f>
        <v>0</v>
      </c>
      <c r="H20" s="4">
        <f>G20*(1+'Operating Proforma 1st Yr'!$F$20)</f>
        <v>0</v>
      </c>
      <c r="I20" s="4">
        <f>H20*(1+'Operating Proforma 1st Yr'!$F$20)</f>
        <v>0</v>
      </c>
      <c r="J20" s="4">
        <f>I20*(1+'Operating Proforma 1st Yr'!$F$20)</f>
        <v>0</v>
      </c>
      <c r="K20" s="4">
        <f>J20*(1+'Operating Proforma 1st Yr'!$F$20)</f>
        <v>0</v>
      </c>
      <c r="L20" s="4">
        <f>K20*(1+'Operating Proforma 1st Yr'!$F$20)</f>
        <v>0</v>
      </c>
      <c r="M20" s="4">
        <f>L20*(1+'Operating Proforma 1st Yr'!$F$20)</f>
        <v>0</v>
      </c>
      <c r="N20" s="4">
        <f>M20*(1+'Operating Proforma 1st Yr'!$F$20)</f>
        <v>0</v>
      </c>
      <c r="O20" s="4">
        <f>N20*(1+'Operating Proforma 1st Yr'!$F$20)</f>
        <v>0</v>
      </c>
      <c r="P20" s="4">
        <f>O20*(1+'Operating Proforma 1st Yr'!$F$20)</f>
        <v>0</v>
      </c>
      <c r="Q20" s="4">
        <f>P20*(1+'Operating Proforma 1st Yr'!$F$20)</f>
        <v>0</v>
      </c>
      <c r="R20" s="4">
        <f>Q20*(1+'Operating Proforma 1st Yr'!$F$20)</f>
        <v>0</v>
      </c>
      <c r="S20" s="4">
        <f>R20*(1+'Operating Proforma 1st Yr'!$F$20)</f>
        <v>0</v>
      </c>
      <c r="T20" s="4">
        <f>S20*(1+'Operating Proforma 1st Yr'!$F$20)</f>
        <v>0</v>
      </c>
      <c r="U20" s="4">
        <f>T20*(1+'Operating Proforma 1st Yr'!$F$20)</f>
        <v>0</v>
      </c>
      <c r="V20" s="4">
        <f>U20*(1+'Operating Proforma 1st Yr'!$F$20)</f>
        <v>0</v>
      </c>
      <c r="W20" s="4">
        <f>V20*(1+'Operating Proforma 1st Yr'!$F$20)</f>
        <v>0</v>
      </c>
      <c r="X20" s="4">
        <f>W20*(1+'Operating Proforma 1st Yr'!$F$20)</f>
        <v>0</v>
      </c>
    </row>
    <row r="21" spans="1:24" ht="12.75">
      <c r="A21" s="7">
        <f>'Operating Proforma 2-7th Yr.'!A21</f>
        <v>0</v>
      </c>
      <c r="B21" s="6">
        <f>'Operating Proforma 2-7th Yr.'!G21*(1+'Operating Proforma 1st Yr'!$F$21)</f>
        <v>0</v>
      </c>
      <c r="C21" s="6">
        <f>B21*(1+'Operating Proforma 1st Yr'!$F$21)</f>
        <v>0</v>
      </c>
      <c r="D21" s="6">
        <f>C21*(1+'Operating Proforma 1st Yr'!$F$21)</f>
        <v>0</v>
      </c>
      <c r="E21" s="6">
        <f>D21*(1+'Operating Proforma 1st Yr'!$F$21)</f>
        <v>0</v>
      </c>
      <c r="F21" s="6">
        <f>E21*(1+'Operating Proforma 1st Yr'!$F$21)</f>
        <v>0</v>
      </c>
      <c r="G21" s="6">
        <f>F21*(1+'Operating Proforma 1st Yr'!$F$21)</f>
        <v>0</v>
      </c>
      <c r="H21" s="6">
        <f>G21*(1+'Operating Proforma 1st Yr'!$F$21)</f>
        <v>0</v>
      </c>
      <c r="I21" s="6">
        <f>H21*(1+'Operating Proforma 1st Yr'!$F$21)</f>
        <v>0</v>
      </c>
      <c r="J21" s="6">
        <f>I21*(1+'Operating Proforma 1st Yr'!$F$21)</f>
        <v>0</v>
      </c>
      <c r="K21" s="6">
        <f>J21*(1+'Operating Proforma 1st Yr'!$F$21)</f>
        <v>0</v>
      </c>
      <c r="L21" s="6">
        <f>K21*(1+'Operating Proforma 1st Yr'!$F$21)</f>
        <v>0</v>
      </c>
      <c r="M21" s="6">
        <f>L21*(1+'Operating Proforma 1st Yr'!$F$21)</f>
        <v>0</v>
      </c>
      <c r="N21" s="6">
        <f>M21*(1+'Operating Proforma 1st Yr'!$F$21)</f>
        <v>0</v>
      </c>
      <c r="O21" s="6">
        <f>N21*(1+'Operating Proforma 1st Yr'!$F$21)</f>
        <v>0</v>
      </c>
      <c r="P21" s="6">
        <f>O21*(1+'Operating Proforma 1st Yr'!$F$21)</f>
        <v>0</v>
      </c>
      <c r="Q21" s="6">
        <f>P21*(1+'Operating Proforma 1st Yr'!$F$21)</f>
        <v>0</v>
      </c>
      <c r="R21" s="6">
        <f>Q21*(1+'Operating Proforma 1st Yr'!$F$21)</f>
        <v>0</v>
      </c>
      <c r="S21" s="6">
        <f>R21*(1+'Operating Proforma 1st Yr'!$F$21)</f>
        <v>0</v>
      </c>
      <c r="T21" s="6">
        <f>S21*(1+'Operating Proforma 1st Yr'!$F$21)</f>
        <v>0</v>
      </c>
      <c r="U21" s="6">
        <f>T21*(1+'Operating Proforma 1st Yr'!$F$21)</f>
        <v>0</v>
      </c>
      <c r="V21" s="6">
        <f>U21*(1+'Operating Proforma 1st Yr'!$F$21)</f>
        <v>0</v>
      </c>
      <c r="W21" s="6">
        <f>V21*(1+'Operating Proforma 1st Yr'!$F$21)</f>
        <v>0</v>
      </c>
      <c r="X21" s="6">
        <f>W21*(1+'Operating Proforma 1st Yr'!$F$21)</f>
        <v>0</v>
      </c>
    </row>
    <row r="22" spans="1:24" ht="12.75">
      <c r="A22">
        <f>'Operating Proforma 2-7th Yr.'!A22</f>
        <v>0</v>
      </c>
      <c r="B22" s="3">
        <f aca="true" t="shared" si="0" ref="B22:X22">SUM(B6:B21)</f>
        <v>0</v>
      </c>
      <c r="C22" s="3">
        <f t="shared" si="0"/>
        <v>0</v>
      </c>
      <c r="D22" s="3">
        <f t="shared" si="0"/>
        <v>0</v>
      </c>
      <c r="E22" s="3">
        <f t="shared" si="0"/>
        <v>0</v>
      </c>
      <c r="F22" s="3">
        <f t="shared" si="0"/>
        <v>0</v>
      </c>
      <c r="G22" s="3">
        <f t="shared" si="0"/>
        <v>0</v>
      </c>
      <c r="H22" s="3">
        <f t="shared" si="0"/>
        <v>0</v>
      </c>
      <c r="I22" s="3">
        <f t="shared" si="0"/>
        <v>0</v>
      </c>
      <c r="J22" s="3">
        <f t="shared" si="0"/>
        <v>0</v>
      </c>
      <c r="K22" s="3">
        <f t="shared" si="0"/>
        <v>0</v>
      </c>
      <c r="L22" s="3">
        <f t="shared" si="0"/>
        <v>0</v>
      </c>
      <c r="M22" s="3">
        <f t="shared" si="0"/>
        <v>0</v>
      </c>
      <c r="N22" s="3">
        <f t="shared" si="0"/>
        <v>0</v>
      </c>
      <c r="O22" s="3">
        <f t="shared" si="0"/>
        <v>0</v>
      </c>
      <c r="P22" s="3">
        <f t="shared" si="0"/>
        <v>0</v>
      </c>
      <c r="Q22" s="3">
        <f t="shared" si="0"/>
        <v>0</v>
      </c>
      <c r="R22" s="3">
        <f t="shared" si="0"/>
        <v>0</v>
      </c>
      <c r="S22" s="3">
        <f t="shared" si="0"/>
        <v>0</v>
      </c>
      <c r="T22" s="3">
        <f t="shared" si="0"/>
        <v>0</v>
      </c>
      <c r="U22" s="3">
        <f t="shared" si="0"/>
        <v>0</v>
      </c>
      <c r="V22" s="3">
        <f t="shared" si="0"/>
        <v>0</v>
      </c>
      <c r="W22" s="3">
        <f t="shared" si="0"/>
        <v>0</v>
      </c>
      <c r="X22" s="3">
        <f t="shared" si="0"/>
        <v>0</v>
      </c>
    </row>
    <row r="23" ht="12.75">
      <c r="B23" s="4"/>
    </row>
    <row r="24" spans="1:2" ht="12.75">
      <c r="A24">
        <f>'Operating Proforma 2-7th Yr.'!A24</f>
        <v>0</v>
      </c>
      <c r="B24" s="4"/>
    </row>
    <row r="25" spans="1:24" ht="12.75">
      <c r="A25">
        <f>'Operating Proforma 2-7th Yr.'!A25</f>
        <v>0</v>
      </c>
      <c r="B25" s="4">
        <f>'Operating Proforma 2-7th Yr.'!G25*(1+'Operating Proforma 1st Yr'!$F$26)</f>
        <v>0</v>
      </c>
      <c r="C25" s="4">
        <f>B25*(1+'Operating Proforma 1st Yr'!$F$26)</f>
        <v>0</v>
      </c>
      <c r="D25" s="4">
        <f>C25*(1+'Operating Proforma 1st Yr'!$F$26)</f>
        <v>0</v>
      </c>
      <c r="E25" s="4">
        <f>D25*(1+'Operating Proforma 1st Yr'!$F$26)</f>
        <v>0</v>
      </c>
      <c r="F25" s="4">
        <f>E25*(1+'Operating Proforma 1st Yr'!$F$26)</f>
        <v>0</v>
      </c>
      <c r="G25" s="4">
        <f>F25*(1+'Operating Proforma 1st Yr'!$F$26)</f>
        <v>0</v>
      </c>
      <c r="H25" s="4">
        <f>G25*(1+'Operating Proforma 1st Yr'!$F$26)</f>
        <v>0</v>
      </c>
      <c r="I25" s="4">
        <f>H25*(1+'Operating Proforma 1st Yr'!$F$26)</f>
        <v>0</v>
      </c>
      <c r="J25" s="4">
        <f>I25*(1+'Operating Proforma 1st Yr'!$F$26)</f>
        <v>0</v>
      </c>
      <c r="K25" s="4">
        <f>J25*(1+'Operating Proforma 1st Yr'!$F$26)</f>
        <v>0</v>
      </c>
      <c r="L25" s="4">
        <f>K25*(1+'Operating Proforma 1st Yr'!$F$26)</f>
        <v>0</v>
      </c>
      <c r="M25" s="4">
        <f>L25*(1+'Operating Proforma 1st Yr'!$F$26)</f>
        <v>0</v>
      </c>
      <c r="N25" s="4">
        <f>M25*(1+'Operating Proforma 1st Yr'!$F$26)</f>
        <v>0</v>
      </c>
      <c r="O25" s="4">
        <f>N25*(1+'Operating Proforma 1st Yr'!$F$26)</f>
        <v>0</v>
      </c>
      <c r="P25" s="4">
        <f>O25*(1+'Operating Proforma 1st Yr'!$F$26)</f>
        <v>0</v>
      </c>
      <c r="Q25" s="4">
        <f>P25*(1+'Operating Proforma 1st Yr'!$F$26)</f>
        <v>0</v>
      </c>
      <c r="R25" s="4">
        <f>Q25*(1+'Operating Proforma 1st Yr'!$F$26)</f>
        <v>0</v>
      </c>
      <c r="S25" s="4">
        <f>R25*(1+'Operating Proforma 1st Yr'!$F$26)</f>
        <v>0</v>
      </c>
      <c r="T25" s="4">
        <f>S25*(1+'Operating Proforma 1st Yr'!$F$26)</f>
        <v>0</v>
      </c>
      <c r="U25" s="4">
        <f>T25*(1+'Operating Proforma 1st Yr'!$F$26)</f>
        <v>0</v>
      </c>
      <c r="V25" s="4">
        <f>U25*(1+'Operating Proforma 1st Yr'!$F$26)</f>
        <v>0</v>
      </c>
      <c r="W25" s="4">
        <f>V25*(1+'Operating Proforma 1st Yr'!$F$26)</f>
        <v>0</v>
      </c>
      <c r="X25" s="4">
        <f>W25*(1+'Operating Proforma 1st Yr'!$F$26)</f>
        <v>0</v>
      </c>
    </row>
    <row r="26" spans="1:24" ht="12.75">
      <c r="A26">
        <f>'Operating Proforma 2-7th Yr.'!A26</f>
        <v>0</v>
      </c>
      <c r="B26" s="4">
        <f>'Operating Proforma 2-7th Yr.'!G26*(1+'Operating Proforma 1st Yr'!$F$26)</f>
        <v>0</v>
      </c>
      <c r="C26" s="4">
        <f>B26*(1+'Operating Proforma 1st Yr'!$F$27)</f>
        <v>0</v>
      </c>
      <c r="D26" s="4">
        <f>C26*(1+'Operating Proforma 1st Yr'!$F$27)</f>
        <v>0</v>
      </c>
      <c r="E26" s="4">
        <f>D26*(1+'Operating Proforma 1st Yr'!$F$27)</f>
        <v>0</v>
      </c>
      <c r="F26" s="4">
        <f>E26*(1+'Operating Proforma 1st Yr'!$F$27)</f>
        <v>0</v>
      </c>
      <c r="G26" s="4">
        <f>F26*(1+'Operating Proforma 1st Yr'!$F$27)</f>
        <v>0</v>
      </c>
      <c r="H26" s="4">
        <f>G26*(1+'Operating Proforma 1st Yr'!$F$27)</f>
        <v>0</v>
      </c>
      <c r="I26" s="4">
        <f>H26*(1+'Operating Proforma 1st Yr'!$F$27)</f>
        <v>0</v>
      </c>
      <c r="J26" s="4">
        <f>I26*(1+'Operating Proforma 1st Yr'!$F$27)</f>
        <v>0</v>
      </c>
      <c r="K26" s="4">
        <f>J26*(1+'Operating Proforma 1st Yr'!$F$27)</f>
        <v>0</v>
      </c>
      <c r="L26" s="4">
        <f>K26*(1+'Operating Proforma 1st Yr'!$F$27)</f>
        <v>0</v>
      </c>
      <c r="M26" s="4">
        <f>L26*(1+'Operating Proforma 1st Yr'!$F$27)</f>
        <v>0</v>
      </c>
      <c r="N26" s="4">
        <f>M26*(1+'Operating Proforma 1st Yr'!$F$27)</f>
        <v>0</v>
      </c>
      <c r="O26" s="4">
        <f>N26*(1+'Operating Proforma 1st Yr'!$F$27)</f>
        <v>0</v>
      </c>
      <c r="P26" s="4">
        <f>O26*(1+'Operating Proforma 1st Yr'!$F$27)</f>
        <v>0</v>
      </c>
      <c r="Q26" s="4">
        <f>P26*(1+'Operating Proforma 1st Yr'!$F$27)</f>
        <v>0</v>
      </c>
      <c r="R26" s="4">
        <f>Q26*(1+'Operating Proforma 1st Yr'!$F$27)</f>
        <v>0</v>
      </c>
      <c r="S26" s="4">
        <f>R26*(1+'Operating Proforma 1st Yr'!$F$27)</f>
        <v>0</v>
      </c>
      <c r="T26" s="4">
        <f>S26*(1+'Operating Proforma 1st Yr'!$F$27)</f>
        <v>0</v>
      </c>
      <c r="U26" s="4">
        <f>T26*(1+'Operating Proforma 1st Yr'!$F$27)</f>
        <v>0</v>
      </c>
      <c r="V26" s="4">
        <f>U26*(1+'Operating Proforma 1st Yr'!$F$27)</f>
        <v>0</v>
      </c>
      <c r="W26" s="4">
        <f>V26*(1+'Operating Proforma 1st Yr'!$F$27)</f>
        <v>0</v>
      </c>
      <c r="X26" s="4">
        <f>W26*(1+'Operating Proforma 1st Yr'!$F$27)</f>
        <v>0</v>
      </c>
    </row>
    <row r="27" spans="1:24" ht="12.75">
      <c r="A27" s="5">
        <f>'Operating Proforma 2-7th Yr.'!A27</f>
        <v>0</v>
      </c>
      <c r="B27" s="6">
        <f>'Operating Proforma 2-7th Yr.'!B27</f>
        <v>0</v>
      </c>
      <c r="C27" s="6">
        <f>B27*(1+'Operating Proforma 1st Yr'!$F$28)</f>
        <v>0</v>
      </c>
      <c r="D27" s="6">
        <f>C27*(1+'Operating Proforma 1st Yr'!$F$28)</f>
        <v>0</v>
      </c>
      <c r="E27" s="6">
        <f>D27*(1+'Operating Proforma 1st Yr'!$F$28)</f>
        <v>0</v>
      </c>
      <c r="F27" s="6">
        <f>E27*(1+'Operating Proforma 1st Yr'!$F$28)</f>
        <v>0</v>
      </c>
      <c r="G27" s="6">
        <f>F27*(1+'Operating Proforma 1st Yr'!$F$28)</f>
        <v>0</v>
      </c>
      <c r="H27" s="6">
        <f>G27*(1+'Operating Proforma 1st Yr'!$F$28)</f>
        <v>0</v>
      </c>
      <c r="I27" s="6">
        <f>H27*(1+'Operating Proforma 1st Yr'!$F$28)</f>
        <v>0</v>
      </c>
      <c r="J27" s="6">
        <f>I27*(1+'Operating Proforma 1st Yr'!$F$28)</f>
        <v>0</v>
      </c>
      <c r="K27" s="6">
        <f>J27*(1+'Operating Proforma 1st Yr'!$F$28)</f>
        <v>0</v>
      </c>
      <c r="L27" s="6">
        <f>K27*(1+'Operating Proforma 1st Yr'!$F$28)</f>
        <v>0</v>
      </c>
      <c r="M27" s="6">
        <f>L27*(1+'Operating Proforma 1st Yr'!$F$28)</f>
        <v>0</v>
      </c>
      <c r="N27" s="6">
        <f>M27*(1+'Operating Proforma 1st Yr'!$F$28)</f>
        <v>0</v>
      </c>
      <c r="O27" s="6">
        <f>N27*(1+'Operating Proforma 1st Yr'!$F$28)</f>
        <v>0</v>
      </c>
      <c r="P27" s="6">
        <f>O27*(1+'Operating Proforma 1st Yr'!$F$28)</f>
        <v>0</v>
      </c>
      <c r="Q27" s="6">
        <f>P27*(1+'Operating Proforma 1st Yr'!$F$28)</f>
        <v>0</v>
      </c>
      <c r="R27" s="6">
        <f>Q27*(1+'Operating Proforma 1st Yr'!$F$28)</f>
        <v>0</v>
      </c>
      <c r="S27" s="6">
        <f>R27*(1+'Operating Proforma 1st Yr'!$F$28)</f>
        <v>0</v>
      </c>
      <c r="T27" s="6">
        <f>S27*(1+'Operating Proforma 1st Yr'!$F$28)</f>
        <v>0</v>
      </c>
      <c r="U27" s="6">
        <f>T27*(1+'Operating Proforma 1st Yr'!$F$28)</f>
        <v>0</v>
      </c>
      <c r="V27" s="6">
        <f>U27*(1+'Operating Proforma 1st Yr'!$F$28)</f>
        <v>0</v>
      </c>
      <c r="W27" s="6">
        <f>V27*(1+'Operating Proforma 1st Yr'!$F$28)</f>
        <v>0</v>
      </c>
      <c r="X27" s="6">
        <f>W27*(1+'Operating Proforma 1st Yr'!$F$28)</f>
        <v>0</v>
      </c>
    </row>
    <row r="28" spans="1:24" ht="12.75">
      <c r="A28">
        <f>'Operating Proforma 2-7th Yr.'!A28</f>
        <v>0</v>
      </c>
      <c r="B28" s="4">
        <f aca="true" t="shared" si="1" ref="B28:X28">SUM(B25:B27)</f>
        <v>0</v>
      </c>
      <c r="C28" s="4">
        <f t="shared" si="1"/>
        <v>0</v>
      </c>
      <c r="D28" s="4">
        <f t="shared" si="1"/>
        <v>0</v>
      </c>
      <c r="E28" s="4">
        <f t="shared" si="1"/>
        <v>0</v>
      </c>
      <c r="F28" s="4">
        <f t="shared" si="1"/>
        <v>0</v>
      </c>
      <c r="G28" s="4">
        <f t="shared" si="1"/>
        <v>0</v>
      </c>
      <c r="H28" s="4">
        <f t="shared" si="1"/>
        <v>0</v>
      </c>
      <c r="I28" s="4">
        <f t="shared" si="1"/>
        <v>0</v>
      </c>
      <c r="J28" s="4">
        <f t="shared" si="1"/>
        <v>0</v>
      </c>
      <c r="K28" s="4">
        <f t="shared" si="1"/>
        <v>0</v>
      </c>
      <c r="L28" s="4">
        <f t="shared" si="1"/>
        <v>0</v>
      </c>
      <c r="M28" s="4">
        <f t="shared" si="1"/>
        <v>0</v>
      </c>
      <c r="N28" s="4">
        <f t="shared" si="1"/>
        <v>0</v>
      </c>
      <c r="O28" s="4">
        <f t="shared" si="1"/>
        <v>0</v>
      </c>
      <c r="P28" s="4">
        <f t="shared" si="1"/>
        <v>0</v>
      </c>
      <c r="Q28" s="4">
        <f t="shared" si="1"/>
        <v>0</v>
      </c>
      <c r="R28" s="4">
        <f t="shared" si="1"/>
        <v>0</v>
      </c>
      <c r="S28" s="4">
        <f t="shared" si="1"/>
        <v>0</v>
      </c>
      <c r="T28" s="4">
        <f t="shared" si="1"/>
        <v>0</v>
      </c>
      <c r="U28" s="4">
        <f t="shared" si="1"/>
        <v>0</v>
      </c>
      <c r="V28" s="4">
        <f t="shared" si="1"/>
        <v>0</v>
      </c>
      <c r="W28" s="4">
        <f t="shared" si="1"/>
        <v>0</v>
      </c>
      <c r="X28" s="4">
        <f t="shared" si="1"/>
        <v>0</v>
      </c>
    </row>
    <row r="29" ht="12.75">
      <c r="B29" s="4"/>
    </row>
    <row r="30" spans="1:24" ht="12.75">
      <c r="A30">
        <f>'Operating Proforma 2-7th Yr.'!A30</f>
        <v>0</v>
      </c>
      <c r="B30" s="4">
        <f aca="true" t="shared" si="2" ref="B30:X30">B22+B28</f>
        <v>0</v>
      </c>
      <c r="C30" s="4">
        <f t="shared" si="2"/>
        <v>0</v>
      </c>
      <c r="D30" s="4">
        <f t="shared" si="2"/>
        <v>0</v>
      </c>
      <c r="E30" s="4">
        <f t="shared" si="2"/>
        <v>0</v>
      </c>
      <c r="F30" s="4">
        <f t="shared" si="2"/>
        <v>0</v>
      </c>
      <c r="G30" s="4">
        <f t="shared" si="2"/>
        <v>0</v>
      </c>
      <c r="H30" s="4">
        <f t="shared" si="2"/>
        <v>0</v>
      </c>
      <c r="I30" s="4">
        <f t="shared" si="2"/>
        <v>0</v>
      </c>
      <c r="J30" s="4">
        <f t="shared" si="2"/>
        <v>0</v>
      </c>
      <c r="K30" s="4">
        <f t="shared" si="2"/>
        <v>0</v>
      </c>
      <c r="L30" s="4">
        <f t="shared" si="2"/>
        <v>0</v>
      </c>
      <c r="M30" s="4">
        <f t="shared" si="2"/>
        <v>0</v>
      </c>
      <c r="N30" s="4">
        <f t="shared" si="2"/>
        <v>0</v>
      </c>
      <c r="O30" s="4">
        <f t="shared" si="2"/>
        <v>0</v>
      </c>
      <c r="P30" s="4">
        <f t="shared" si="2"/>
        <v>0</v>
      </c>
      <c r="Q30" s="4">
        <f t="shared" si="2"/>
        <v>0</v>
      </c>
      <c r="R30" s="4">
        <f t="shared" si="2"/>
        <v>0</v>
      </c>
      <c r="S30" s="4">
        <f t="shared" si="2"/>
        <v>0</v>
      </c>
      <c r="T30" s="4">
        <f t="shared" si="2"/>
        <v>0</v>
      </c>
      <c r="U30" s="4">
        <f t="shared" si="2"/>
        <v>0</v>
      </c>
      <c r="V30" s="4">
        <f t="shared" si="2"/>
        <v>0</v>
      </c>
      <c r="W30" s="4">
        <f t="shared" si="2"/>
        <v>0</v>
      </c>
      <c r="X30" s="4">
        <f t="shared" si="2"/>
        <v>0</v>
      </c>
    </row>
    <row r="31" spans="1:24" ht="12.75">
      <c r="A31" s="5">
        <f>'Operating Proforma 2-7th Yr.'!A31</f>
        <v>0</v>
      </c>
      <c r="B31" s="6" t="e">
        <f>-'Operating Proforma 1st Yr'!F32*#REF!</f>
        <v>#REF!</v>
      </c>
      <c r="C31" s="6" t="e">
        <f>-'Operating Proforma 1st Yr'!$F$32*#REF!</f>
        <v>#REF!</v>
      </c>
      <c r="D31" s="6" t="e">
        <f>-'Operating Proforma 1st Yr'!$F$32*#REF!</f>
        <v>#REF!</v>
      </c>
      <c r="E31" s="6" t="e">
        <f>-'Operating Proforma 1st Yr'!$F$32*#REF!</f>
        <v>#REF!</v>
      </c>
      <c r="F31" s="6" t="e">
        <f>-'Operating Proforma 1st Yr'!$F$32*#REF!</f>
        <v>#REF!</v>
      </c>
      <c r="G31" s="6" t="e">
        <f>-'Operating Proforma 1st Yr'!$F$32*#REF!</f>
        <v>#REF!</v>
      </c>
      <c r="H31" s="6" t="e">
        <f>-'Operating Proforma 1st Yr'!$F$32*#REF!</f>
        <v>#REF!</v>
      </c>
      <c r="I31" s="6" t="e">
        <f>-'Operating Proforma 1st Yr'!$F$32*#REF!</f>
        <v>#REF!</v>
      </c>
      <c r="J31" s="6" t="e">
        <f>-'Operating Proforma 1st Yr'!$F$32*#REF!</f>
        <v>#REF!</v>
      </c>
      <c r="K31" s="6" t="e">
        <f>-'Operating Proforma 1st Yr'!$F$32*#REF!</f>
        <v>#REF!</v>
      </c>
      <c r="L31" s="6" t="e">
        <f>-'Operating Proforma 1st Yr'!$F$32*#REF!</f>
        <v>#REF!</v>
      </c>
      <c r="M31" s="6" t="e">
        <f>-'Operating Proforma 1st Yr'!$F$32*#REF!</f>
        <v>#REF!</v>
      </c>
      <c r="N31" s="6" t="e">
        <f>-'Operating Proforma 1st Yr'!$F$32*#REF!</f>
        <v>#REF!</v>
      </c>
      <c r="O31" s="6" t="e">
        <f>-'Operating Proforma 1st Yr'!$F$32*#REF!</f>
        <v>#REF!</v>
      </c>
      <c r="P31" s="6" t="e">
        <f>-'Operating Proforma 1st Yr'!$F$32*#REF!</f>
        <v>#REF!</v>
      </c>
      <c r="Q31" s="6" t="e">
        <f>-'Operating Proforma 1st Yr'!$F$32*#REF!</f>
        <v>#REF!</v>
      </c>
      <c r="R31" s="6" t="e">
        <f>-'Operating Proforma 1st Yr'!$F$32*#REF!</f>
        <v>#REF!</v>
      </c>
      <c r="S31" s="6" t="e">
        <f>-'Operating Proforma 1st Yr'!$F$32*#REF!</f>
        <v>#REF!</v>
      </c>
      <c r="T31" s="6" t="e">
        <f>-'Operating Proforma 1st Yr'!$F$32*#REF!</f>
        <v>#REF!</v>
      </c>
      <c r="U31" s="6" t="e">
        <f>-'Operating Proforma 1st Yr'!$F$32*#REF!</f>
        <v>#REF!</v>
      </c>
      <c r="V31" s="6" t="e">
        <f>-'Operating Proforma 1st Yr'!$F$32*#REF!</f>
        <v>#REF!</v>
      </c>
      <c r="W31" s="6" t="e">
        <f>-'Operating Proforma 1st Yr'!$F$32*#REF!</f>
        <v>#REF!</v>
      </c>
      <c r="X31" s="6" t="e">
        <f>-'Operating Proforma 1st Yr'!$F$32*#REF!</f>
        <v>#REF!</v>
      </c>
    </row>
    <row r="32" spans="1:24" ht="15.75">
      <c r="A32" s="1">
        <f>'Operating Proforma 2-7th Yr.'!A32</f>
        <v>0</v>
      </c>
      <c r="B32" s="4" t="e">
        <f aca="true" t="shared" si="3" ref="B32:X32">SUM(B30:B31)</f>
        <v>#REF!</v>
      </c>
      <c r="C32" s="4" t="e">
        <f t="shared" si="3"/>
        <v>#REF!</v>
      </c>
      <c r="D32" s="4" t="e">
        <f t="shared" si="3"/>
        <v>#REF!</v>
      </c>
      <c r="E32" s="4" t="e">
        <f t="shared" si="3"/>
        <v>#REF!</v>
      </c>
      <c r="F32" s="4" t="e">
        <f t="shared" si="3"/>
        <v>#REF!</v>
      </c>
      <c r="G32" s="4" t="e">
        <f t="shared" si="3"/>
        <v>#REF!</v>
      </c>
      <c r="H32" s="4" t="e">
        <f t="shared" si="3"/>
        <v>#REF!</v>
      </c>
      <c r="I32" s="4" t="e">
        <f t="shared" si="3"/>
        <v>#REF!</v>
      </c>
      <c r="J32" s="4" t="e">
        <f t="shared" si="3"/>
        <v>#REF!</v>
      </c>
      <c r="K32" s="4" t="e">
        <f t="shared" si="3"/>
        <v>#REF!</v>
      </c>
      <c r="L32" s="4" t="e">
        <f t="shared" si="3"/>
        <v>#REF!</v>
      </c>
      <c r="M32" s="4" t="e">
        <f t="shared" si="3"/>
        <v>#REF!</v>
      </c>
      <c r="N32" s="4" t="e">
        <f t="shared" si="3"/>
        <v>#REF!</v>
      </c>
      <c r="O32" s="4" t="e">
        <f t="shared" si="3"/>
        <v>#REF!</v>
      </c>
      <c r="P32" s="4" t="e">
        <f t="shared" si="3"/>
        <v>#REF!</v>
      </c>
      <c r="Q32" s="4" t="e">
        <f t="shared" si="3"/>
        <v>#REF!</v>
      </c>
      <c r="R32" s="4" t="e">
        <f t="shared" si="3"/>
        <v>#REF!</v>
      </c>
      <c r="S32" s="4" t="e">
        <f t="shared" si="3"/>
        <v>#REF!</v>
      </c>
      <c r="T32" s="4" t="e">
        <f t="shared" si="3"/>
        <v>#REF!</v>
      </c>
      <c r="U32" s="4" t="e">
        <f t="shared" si="3"/>
        <v>#REF!</v>
      </c>
      <c r="V32" s="4" t="e">
        <f t="shared" si="3"/>
        <v>#REF!</v>
      </c>
      <c r="W32" s="4" t="e">
        <f t="shared" si="3"/>
        <v>#REF!</v>
      </c>
      <c r="X32" s="4" t="e">
        <f t="shared" si="3"/>
        <v>#REF!</v>
      </c>
    </row>
    <row r="33" ht="12.75">
      <c r="B33" s="4"/>
    </row>
    <row r="34" spans="1:24" ht="12.75">
      <c r="A34">
        <f>'Operating Proforma 2-7th Yr.'!A34</f>
        <v>0</v>
      </c>
      <c r="B34" s="4">
        <f>'Operating Proforma 2-7th Yr.'!G34*(1+'Operating Proforma 1st Yr'!F42)</f>
        <v>0</v>
      </c>
      <c r="C34" s="4">
        <f>B34*(1+'Operating Proforma 1st Yr'!$F$42)</f>
        <v>0</v>
      </c>
      <c r="D34" s="4">
        <f>C34*(1+'Operating Proforma 1st Yr'!$F$42)</f>
        <v>0</v>
      </c>
      <c r="E34" s="4">
        <f>D34*(1+'Operating Proforma 1st Yr'!$F$42)</f>
        <v>0</v>
      </c>
      <c r="F34" s="4">
        <f>E34*(1+'Operating Proforma 1st Yr'!$F$42)</f>
        <v>0</v>
      </c>
      <c r="G34" s="4">
        <f>F34*(1+'Operating Proforma 1st Yr'!$F$42)</f>
        <v>0</v>
      </c>
      <c r="H34" s="4">
        <f>G34*(1+'Operating Proforma 1st Yr'!$F$42)</f>
        <v>0</v>
      </c>
      <c r="I34" s="4">
        <f>H34*(1+'Operating Proforma 1st Yr'!$F$42)</f>
        <v>0</v>
      </c>
      <c r="J34" s="4">
        <f>I34*(1+'Operating Proforma 1st Yr'!$F$42)</f>
        <v>0</v>
      </c>
      <c r="K34" s="4">
        <f>J34*(1+'Operating Proforma 1st Yr'!$F$42)</f>
        <v>0</v>
      </c>
      <c r="L34" s="4">
        <f>K34*(1+'Operating Proforma 1st Yr'!$F$42)</f>
        <v>0</v>
      </c>
      <c r="M34" s="4">
        <f>L34*(1+'Operating Proforma 1st Yr'!$F$42)</f>
        <v>0</v>
      </c>
      <c r="N34" s="4">
        <f>M34*(1+'Operating Proforma 1st Yr'!$F$42)</f>
        <v>0</v>
      </c>
      <c r="O34" s="4">
        <f>N34*(1+'Operating Proforma 1st Yr'!$F$42)</f>
        <v>0</v>
      </c>
      <c r="P34" s="4">
        <f>O34*(1+'Operating Proforma 1st Yr'!$F$42)</f>
        <v>0</v>
      </c>
      <c r="Q34" s="4">
        <f>P34*(1+'Operating Proforma 1st Yr'!$F$42)</f>
        <v>0</v>
      </c>
      <c r="R34" s="4">
        <f>Q34*(1+'Operating Proforma 1st Yr'!$F$42)</f>
        <v>0</v>
      </c>
      <c r="S34" s="4">
        <f>R34*(1+'Operating Proforma 1st Yr'!$F$42)</f>
        <v>0</v>
      </c>
      <c r="T34" s="4">
        <f>S34*(1+'Operating Proforma 1st Yr'!$F$42)</f>
        <v>0</v>
      </c>
      <c r="U34" s="4">
        <f>T34*(1+'Operating Proforma 1st Yr'!$F$42)</f>
        <v>0</v>
      </c>
      <c r="V34" s="4">
        <f>U34*(1+'Operating Proforma 1st Yr'!$F$42)</f>
        <v>0</v>
      </c>
      <c r="W34" s="4">
        <f>V34*(1+'Operating Proforma 1st Yr'!$F$42)</f>
        <v>0</v>
      </c>
      <c r="X34" s="4">
        <f>W34*(1+'Operating Proforma 1st Yr'!$F$42)</f>
        <v>0</v>
      </c>
    </row>
    <row r="35" spans="1:24" ht="12.75">
      <c r="A35">
        <f>'Operating Proforma 2-7th Yr.'!A35</f>
        <v>0</v>
      </c>
      <c r="B35" s="4">
        <f>'Operating Proforma 2-7th Yr.'!G35*(1+'Operating Proforma 1st Yr'!F44)</f>
        <v>0</v>
      </c>
      <c r="C35" s="4">
        <f>B35*(1+'Operating Proforma 1st Yr'!$F$44)</f>
        <v>0</v>
      </c>
      <c r="D35" s="4">
        <f>C35*(1+'Operating Proforma 1st Yr'!$F$44)</f>
        <v>0</v>
      </c>
      <c r="E35" s="4">
        <f>D35*(1+'Operating Proforma 1st Yr'!$F$44)</f>
        <v>0</v>
      </c>
      <c r="F35" s="4">
        <f>E35*(1+'Operating Proforma 1st Yr'!$F$44)</f>
        <v>0</v>
      </c>
      <c r="G35" s="4">
        <f>F35*(1+'Operating Proforma 1st Yr'!$F$44)</f>
        <v>0</v>
      </c>
      <c r="H35" s="4">
        <f>G35*(1+'Operating Proforma 1st Yr'!$F$44)</f>
        <v>0</v>
      </c>
      <c r="I35" s="4">
        <f>H35*(1+'Operating Proforma 1st Yr'!$F$44)</f>
        <v>0</v>
      </c>
      <c r="J35" s="4">
        <f>I35*(1+'Operating Proforma 1st Yr'!$F$44)</f>
        <v>0</v>
      </c>
      <c r="K35" s="4">
        <f>J35*(1+'Operating Proforma 1st Yr'!$F$44)</f>
        <v>0</v>
      </c>
      <c r="L35" s="4">
        <f>K35*(1+'Operating Proforma 1st Yr'!$F$44)</f>
        <v>0</v>
      </c>
      <c r="M35" s="4">
        <f>L35*(1+'Operating Proforma 1st Yr'!$F$44)</f>
        <v>0</v>
      </c>
      <c r="N35" s="4">
        <f>M35*(1+'Operating Proforma 1st Yr'!$F$44)</f>
        <v>0</v>
      </c>
      <c r="O35" s="4">
        <f>N35*(1+'Operating Proforma 1st Yr'!$F$44)</f>
        <v>0</v>
      </c>
      <c r="P35" s="4">
        <f>O35*(1+'Operating Proforma 1st Yr'!$F$44)</f>
        <v>0</v>
      </c>
      <c r="Q35" s="4">
        <f>P35*(1+'Operating Proforma 1st Yr'!$F$44)</f>
        <v>0</v>
      </c>
      <c r="R35" s="4">
        <f>Q35*(1+'Operating Proforma 1st Yr'!$F$44)</f>
        <v>0</v>
      </c>
      <c r="S35" s="4">
        <f>R35*(1+'Operating Proforma 1st Yr'!$F$44)</f>
        <v>0</v>
      </c>
      <c r="T35" s="4">
        <f>S35*(1+'Operating Proforma 1st Yr'!$F$44)</f>
        <v>0</v>
      </c>
      <c r="U35" s="4">
        <f>T35*(1+'Operating Proforma 1st Yr'!$F$44)</f>
        <v>0</v>
      </c>
      <c r="V35" s="4">
        <f>U35*(1+'Operating Proforma 1st Yr'!$F$44)</f>
        <v>0</v>
      </c>
      <c r="W35" s="4">
        <f>V35*(1+'Operating Proforma 1st Yr'!$F$44)</f>
        <v>0</v>
      </c>
      <c r="X35" s="4">
        <f>W35*(1+'Operating Proforma 1st Yr'!$F$44)</f>
        <v>0</v>
      </c>
    </row>
    <row r="36" spans="1:24" ht="12.75">
      <c r="A36">
        <f>'Operating Proforma 2-7th Yr.'!A36</f>
        <v>0</v>
      </c>
      <c r="B36" s="4">
        <f>'Operating Proforma 2-7th Yr.'!G36*(1+'Operating Proforma 1st Yr'!F51)</f>
        <v>0</v>
      </c>
      <c r="C36" s="4">
        <f>B36*(1+'Operating Proforma 1st Yr'!$F$51)</f>
        <v>0</v>
      </c>
      <c r="D36" s="4">
        <f>C36*(1+'Operating Proforma 1st Yr'!$F$51)</f>
        <v>0</v>
      </c>
      <c r="E36" s="4">
        <f>D36*(1+'Operating Proforma 1st Yr'!$F$51)</f>
        <v>0</v>
      </c>
      <c r="F36" s="4">
        <f>E36*(1+'Operating Proforma 1st Yr'!$F$51)</f>
        <v>0</v>
      </c>
      <c r="G36" s="4">
        <f>F36*(1+'Operating Proforma 1st Yr'!$F$51)</f>
        <v>0</v>
      </c>
      <c r="H36" s="4">
        <f>G36*(1+'Operating Proforma 1st Yr'!$F$51)</f>
        <v>0</v>
      </c>
      <c r="I36" s="4">
        <f>H36*(1+'Operating Proforma 1st Yr'!$F$51)</f>
        <v>0</v>
      </c>
      <c r="J36" s="4">
        <f>I36*(1+'Operating Proforma 1st Yr'!$F$51)</f>
        <v>0</v>
      </c>
      <c r="K36" s="4">
        <f>J36*(1+'Operating Proforma 1st Yr'!$F$51)</f>
        <v>0</v>
      </c>
      <c r="L36" s="4">
        <f>K36*(1+'Operating Proforma 1st Yr'!$F$51)</f>
        <v>0</v>
      </c>
      <c r="M36" s="4">
        <f>L36*(1+'Operating Proforma 1st Yr'!$F$51)</f>
        <v>0</v>
      </c>
      <c r="N36" s="4">
        <f>M36*(1+'Operating Proforma 1st Yr'!$F$51)</f>
        <v>0</v>
      </c>
      <c r="O36" s="4">
        <f>N36*(1+'Operating Proforma 1st Yr'!$F$51)</f>
        <v>0</v>
      </c>
      <c r="P36" s="4">
        <f>O36*(1+'Operating Proforma 1st Yr'!$F$51)</f>
        <v>0</v>
      </c>
      <c r="Q36" s="4">
        <f>P36*(1+'Operating Proforma 1st Yr'!$F$51)</f>
        <v>0</v>
      </c>
      <c r="R36" s="4">
        <f>Q36*(1+'Operating Proforma 1st Yr'!$F$51)</f>
        <v>0</v>
      </c>
      <c r="S36" s="4">
        <f>R36*(1+'Operating Proforma 1st Yr'!$F$51)</f>
        <v>0</v>
      </c>
      <c r="T36" s="4">
        <f>S36*(1+'Operating Proforma 1st Yr'!$F$51)</f>
        <v>0</v>
      </c>
      <c r="U36" s="4">
        <f>T36*(1+'Operating Proforma 1st Yr'!$F$51)</f>
        <v>0</v>
      </c>
      <c r="V36" s="4">
        <f>U36*(1+'Operating Proforma 1st Yr'!$F$51)</f>
        <v>0</v>
      </c>
      <c r="W36" s="4">
        <f>V36*(1+'Operating Proforma 1st Yr'!$F$51)</f>
        <v>0</v>
      </c>
      <c r="X36" s="4">
        <f>W36*(1+'Operating Proforma 1st Yr'!$F$51)</f>
        <v>0</v>
      </c>
    </row>
    <row r="37" spans="1:24" ht="12.75">
      <c r="A37">
        <f>'Operating Proforma 2-7th Yr.'!A37</f>
        <v>0</v>
      </c>
      <c r="B37" s="4">
        <f>'Operating Proforma 2-7th Yr.'!G37*(1+'Operating Proforma 1st Yr'!F57)</f>
        <v>0</v>
      </c>
      <c r="C37" s="4">
        <f>B37*(1+'Operating Proforma 1st Yr'!$F$57)</f>
        <v>0</v>
      </c>
      <c r="D37" s="4">
        <f>C37*(1+'Operating Proforma 1st Yr'!$F$57)</f>
        <v>0</v>
      </c>
      <c r="E37" s="4">
        <f>D37*(1+'Operating Proforma 1st Yr'!$F$57)</f>
        <v>0</v>
      </c>
      <c r="F37" s="4">
        <f>E37*(1+'Operating Proforma 1st Yr'!$F$57)</f>
        <v>0</v>
      </c>
      <c r="G37" s="4">
        <f>F37*(1+'Operating Proforma 1st Yr'!$F$57)</f>
        <v>0</v>
      </c>
      <c r="H37" s="4">
        <f>G37*(1+'Operating Proforma 1st Yr'!$F$57)</f>
        <v>0</v>
      </c>
      <c r="I37" s="4">
        <f>H37*(1+'Operating Proforma 1st Yr'!$F$57)</f>
        <v>0</v>
      </c>
      <c r="J37" s="4">
        <f>I37*(1+'Operating Proforma 1st Yr'!$F$57)</f>
        <v>0</v>
      </c>
      <c r="K37" s="4">
        <f>J37*(1+'Operating Proforma 1st Yr'!$F$57)</f>
        <v>0</v>
      </c>
      <c r="L37" s="4">
        <f>K37*(1+'Operating Proforma 1st Yr'!$F$57)</f>
        <v>0</v>
      </c>
      <c r="M37" s="4">
        <f>L37*(1+'Operating Proforma 1st Yr'!$F$57)</f>
        <v>0</v>
      </c>
      <c r="N37" s="4">
        <f>M37*(1+'Operating Proforma 1st Yr'!$F$57)</f>
        <v>0</v>
      </c>
      <c r="O37" s="4">
        <f>N37*(1+'Operating Proforma 1st Yr'!$F$57)</f>
        <v>0</v>
      </c>
      <c r="P37" s="4">
        <f>O37*(1+'Operating Proforma 1st Yr'!$F$57)</f>
        <v>0</v>
      </c>
      <c r="Q37" s="4">
        <f>P37*(1+'Operating Proforma 1st Yr'!$F$57)</f>
        <v>0</v>
      </c>
      <c r="R37" s="4">
        <f>Q37*(1+'Operating Proforma 1st Yr'!$F$57)</f>
        <v>0</v>
      </c>
      <c r="S37" s="4">
        <f>R37*(1+'Operating Proforma 1st Yr'!$F$57)</f>
        <v>0</v>
      </c>
      <c r="T37" s="4">
        <f>S37*(1+'Operating Proforma 1st Yr'!$F$57)</f>
        <v>0</v>
      </c>
      <c r="U37" s="4">
        <f>T37*(1+'Operating Proforma 1st Yr'!$F$57)</f>
        <v>0</v>
      </c>
      <c r="V37" s="4">
        <f>U37*(1+'Operating Proforma 1st Yr'!$F$57)</f>
        <v>0</v>
      </c>
      <c r="W37" s="4">
        <f>V37*(1+'Operating Proforma 1st Yr'!$F$57)</f>
        <v>0</v>
      </c>
      <c r="X37" s="4">
        <f>W37*(1+'Operating Proforma 1st Yr'!$F$57)</f>
        <v>0</v>
      </c>
    </row>
    <row r="38" spans="1:24" ht="12.75">
      <c r="A38">
        <f>'Operating Proforma 2-7th Yr.'!A38</f>
        <v>0</v>
      </c>
      <c r="B38" s="4">
        <f>'Operating Proforma 2-7th Yr.'!G38*(1+'Operating Proforma 1st Yr'!F67)</f>
        <v>0</v>
      </c>
      <c r="C38" s="4">
        <f>B38*(1+'Operating Proforma 1st Yr'!$F$67)</f>
        <v>0</v>
      </c>
      <c r="D38" s="4">
        <f>C38*(1+'Operating Proforma 1st Yr'!$F$67)</f>
        <v>0</v>
      </c>
      <c r="E38" s="4">
        <f>D38*(1+'Operating Proforma 1st Yr'!$F$67)</f>
        <v>0</v>
      </c>
      <c r="F38" s="4">
        <f>E38*(1+'Operating Proforma 1st Yr'!$F$67)</f>
        <v>0</v>
      </c>
      <c r="G38" s="4">
        <f>F38*(1+'Operating Proforma 1st Yr'!$F$67)</f>
        <v>0</v>
      </c>
      <c r="H38" s="4">
        <f>G38*(1+'Operating Proforma 1st Yr'!$F$67)</f>
        <v>0</v>
      </c>
      <c r="I38" s="4">
        <f>H38*(1+'Operating Proforma 1st Yr'!$F$67)</f>
        <v>0</v>
      </c>
      <c r="J38" s="4">
        <f>I38*(1+'Operating Proforma 1st Yr'!$F$67)</f>
        <v>0</v>
      </c>
      <c r="K38" s="4">
        <f>J38*(1+'Operating Proforma 1st Yr'!$F$67)</f>
        <v>0</v>
      </c>
      <c r="L38" s="4">
        <f>K38*(1+'Operating Proforma 1st Yr'!$F$67)</f>
        <v>0</v>
      </c>
      <c r="M38" s="4">
        <f>L38*(1+'Operating Proforma 1st Yr'!$F$67)</f>
        <v>0</v>
      </c>
      <c r="N38" s="4">
        <f>M38*(1+'Operating Proforma 1st Yr'!$F$67)</f>
        <v>0</v>
      </c>
      <c r="O38" s="4">
        <f>N38*(1+'Operating Proforma 1st Yr'!$F$67)</f>
        <v>0</v>
      </c>
      <c r="P38" s="4">
        <f>O38*(1+'Operating Proforma 1st Yr'!$F$67)</f>
        <v>0</v>
      </c>
      <c r="Q38" s="4">
        <f>P38*(1+'Operating Proforma 1st Yr'!$F$67)</f>
        <v>0</v>
      </c>
      <c r="R38" s="4">
        <f>Q38*(1+'Operating Proforma 1st Yr'!$F$67)</f>
        <v>0</v>
      </c>
      <c r="S38" s="4">
        <f>R38*(1+'Operating Proforma 1st Yr'!$F$67)</f>
        <v>0</v>
      </c>
      <c r="T38" s="4">
        <f>S38*(1+'Operating Proforma 1st Yr'!$F$67)</f>
        <v>0</v>
      </c>
      <c r="U38" s="4">
        <f>T38*(1+'Operating Proforma 1st Yr'!$F$67)</f>
        <v>0</v>
      </c>
      <c r="V38" s="4">
        <f>U38*(1+'Operating Proforma 1st Yr'!$F$67)</f>
        <v>0</v>
      </c>
      <c r="W38" s="4">
        <f>V38*(1+'Operating Proforma 1st Yr'!$F$67)</f>
        <v>0</v>
      </c>
      <c r="X38" s="4">
        <f>W38*(1+'Operating Proforma 1st Yr'!$F$67)</f>
        <v>0</v>
      </c>
    </row>
    <row r="39" spans="1:24" ht="12.75">
      <c r="A39">
        <f>'Operating Proforma 2-7th Yr.'!A39</f>
        <v>0</v>
      </c>
      <c r="B39" s="4">
        <f>'Operating Proforma 2-7th Yr.'!G39*(1+'Operating Proforma 1st Yr'!F69)</f>
        <v>0</v>
      </c>
      <c r="C39" s="4">
        <f>B39*(1+'Operating Proforma 1st Yr'!$F$69)</f>
        <v>0</v>
      </c>
      <c r="D39" s="4">
        <f>C39*(1+'Operating Proforma 1st Yr'!$F$69)</f>
        <v>0</v>
      </c>
      <c r="E39" s="4">
        <f>D39*(1+'Operating Proforma 1st Yr'!$F$69)</f>
        <v>0</v>
      </c>
      <c r="F39" s="4">
        <f>E39*(1+'Operating Proforma 1st Yr'!$F$69)</f>
        <v>0</v>
      </c>
      <c r="G39" s="4">
        <f>F39*(1+'Operating Proforma 1st Yr'!$F$69)</f>
        <v>0</v>
      </c>
      <c r="H39" s="4">
        <f>G39*(1+'Operating Proforma 1st Yr'!$F$69)</f>
        <v>0</v>
      </c>
      <c r="I39" s="4">
        <f>H39*(1+'Operating Proforma 1st Yr'!$F$69)</f>
        <v>0</v>
      </c>
      <c r="J39" s="4">
        <f>I39*(1+'Operating Proforma 1st Yr'!$F$69)</f>
        <v>0</v>
      </c>
      <c r="K39" s="4">
        <f>J39*(1+'Operating Proforma 1st Yr'!$F$69)</f>
        <v>0</v>
      </c>
      <c r="L39" s="4">
        <f>K39*(1+'Operating Proforma 1st Yr'!$F$69)</f>
        <v>0</v>
      </c>
      <c r="M39" s="4">
        <f>L39*(1+'Operating Proforma 1st Yr'!$F$69)</f>
        <v>0</v>
      </c>
      <c r="N39" s="4">
        <f>M39*(1+'Operating Proforma 1st Yr'!$F$69)</f>
        <v>0</v>
      </c>
      <c r="O39" s="4">
        <f>N39*(1+'Operating Proforma 1st Yr'!$F$69)</f>
        <v>0</v>
      </c>
      <c r="P39" s="4">
        <f>O39*(1+'Operating Proforma 1st Yr'!$F$69)</f>
        <v>0</v>
      </c>
      <c r="Q39" s="4">
        <f>P39*(1+'Operating Proforma 1st Yr'!$F$69)</f>
        <v>0</v>
      </c>
      <c r="R39" s="4">
        <f>Q39*(1+'Operating Proforma 1st Yr'!$F$69)</f>
        <v>0</v>
      </c>
      <c r="S39" s="4">
        <f>R39*(1+'Operating Proforma 1st Yr'!$F$69)</f>
        <v>0</v>
      </c>
      <c r="T39" s="4">
        <f>S39*(1+'Operating Proforma 1st Yr'!$F$69)</f>
        <v>0</v>
      </c>
      <c r="U39" s="4">
        <f>T39*(1+'Operating Proforma 1st Yr'!$F$69)</f>
        <v>0</v>
      </c>
      <c r="V39" s="4">
        <f>U39*(1+'Operating Proforma 1st Yr'!$F$69)</f>
        <v>0</v>
      </c>
      <c r="W39" s="4">
        <f>V39*(1+'Operating Proforma 1st Yr'!$F$69)</f>
        <v>0</v>
      </c>
      <c r="X39" s="4">
        <f>W39*(1+'Operating Proforma 1st Yr'!$F$69)</f>
        <v>0</v>
      </c>
    </row>
    <row r="40" spans="1:24" ht="12.75">
      <c r="A40">
        <f>'Operating Proforma 2-7th Yr.'!A40</f>
        <v>0</v>
      </c>
      <c r="B40" s="4">
        <f>'Operating Proforma 2-7th Yr.'!G40*(1+'Operating Proforma 1st Yr'!F70)</f>
        <v>0</v>
      </c>
      <c r="C40" s="4">
        <f>B40*(1+'Operating Proforma 1st Yr'!$F$70)</f>
        <v>0</v>
      </c>
      <c r="D40" s="4">
        <f>C40*(1+'Operating Proforma 1st Yr'!$F$70)</f>
        <v>0</v>
      </c>
      <c r="E40" s="4">
        <f>D40*(1+'Operating Proforma 1st Yr'!$F$70)</f>
        <v>0</v>
      </c>
      <c r="F40" s="4">
        <f>E40*(1+'Operating Proforma 1st Yr'!$F$70)</f>
        <v>0</v>
      </c>
      <c r="G40" s="4">
        <f>F40*(1+'Operating Proforma 1st Yr'!$F$70)</f>
        <v>0</v>
      </c>
      <c r="H40" s="4">
        <f>G40*(1+'Operating Proforma 1st Yr'!$F$70)</f>
        <v>0</v>
      </c>
      <c r="I40" s="4">
        <f>H40*(1+'Operating Proforma 1st Yr'!$F$70)</f>
        <v>0</v>
      </c>
      <c r="J40" s="4">
        <f>I40*(1+'Operating Proforma 1st Yr'!$F$70)</f>
        <v>0</v>
      </c>
      <c r="K40" s="4">
        <f>J40*(1+'Operating Proforma 1st Yr'!$F$70)</f>
        <v>0</v>
      </c>
      <c r="L40" s="4">
        <f>K40*(1+'Operating Proforma 1st Yr'!$F$70)</f>
        <v>0</v>
      </c>
      <c r="M40" s="4">
        <f>L40*(1+'Operating Proforma 1st Yr'!$F$70)</f>
        <v>0</v>
      </c>
      <c r="N40" s="4">
        <f>M40*(1+'Operating Proforma 1st Yr'!$F$70)</f>
        <v>0</v>
      </c>
      <c r="O40" s="4">
        <f>N40*(1+'Operating Proforma 1st Yr'!$F$70)</f>
        <v>0</v>
      </c>
      <c r="P40" s="4">
        <f>O40*(1+'Operating Proforma 1st Yr'!$F$70)</f>
        <v>0</v>
      </c>
      <c r="Q40" s="4">
        <f>P40*(1+'Operating Proforma 1st Yr'!$F$70)</f>
        <v>0</v>
      </c>
      <c r="R40" s="4">
        <f>Q40*(1+'Operating Proforma 1st Yr'!$F$70)</f>
        <v>0</v>
      </c>
      <c r="S40" s="4">
        <f>R40*(1+'Operating Proforma 1st Yr'!$F$70)</f>
        <v>0</v>
      </c>
      <c r="T40" s="4">
        <f>S40*(1+'Operating Proforma 1st Yr'!$F$70)</f>
        <v>0</v>
      </c>
      <c r="U40" s="4">
        <f>T40*(1+'Operating Proforma 1st Yr'!$F$70)</f>
        <v>0</v>
      </c>
      <c r="V40" s="4">
        <f>U40*(1+'Operating Proforma 1st Yr'!$F$70)</f>
        <v>0</v>
      </c>
      <c r="W40" s="4">
        <f>V40*(1+'Operating Proforma 1st Yr'!$F$70)</f>
        <v>0</v>
      </c>
      <c r="X40" s="4">
        <f>W40*(1+'Operating Proforma 1st Yr'!$F$70)</f>
        <v>0</v>
      </c>
    </row>
    <row r="41" spans="1:24" ht="12.75">
      <c r="A41" s="5">
        <f>'Operating Proforma 2-7th Yr.'!A41</f>
        <v>0</v>
      </c>
      <c r="B41" s="6">
        <f>'Operating Proforma 2-7th Yr.'!G41*(1+'Operating Proforma 1st Yr'!F71)</f>
        <v>0</v>
      </c>
      <c r="C41" s="6">
        <f>B41*(1+'Operating Proforma 1st Yr'!$F$71)</f>
        <v>0</v>
      </c>
      <c r="D41" s="6">
        <f>C41*(1+'Operating Proforma 1st Yr'!$F$71)</f>
        <v>0</v>
      </c>
      <c r="E41" s="6">
        <f>D41*(1+'Operating Proforma 1st Yr'!$F$71)</f>
        <v>0</v>
      </c>
      <c r="F41" s="6">
        <f>E41*(1+'Operating Proforma 1st Yr'!$F$71)</f>
        <v>0</v>
      </c>
      <c r="G41" s="6">
        <f>F41*(1+'Operating Proforma 1st Yr'!$F$71)</f>
        <v>0</v>
      </c>
      <c r="H41" s="6">
        <f>G41*(1+'Operating Proforma 1st Yr'!$F$71)</f>
        <v>0</v>
      </c>
      <c r="I41" s="6">
        <f>H41*(1+'Operating Proforma 1st Yr'!$F$71)</f>
        <v>0</v>
      </c>
      <c r="J41" s="6">
        <f>I41*(1+'Operating Proforma 1st Yr'!$F$71)</f>
        <v>0</v>
      </c>
      <c r="K41" s="6">
        <f>J41*(1+'Operating Proforma 1st Yr'!$F$71)</f>
        <v>0</v>
      </c>
      <c r="L41" s="6">
        <f>K41*(1+'Operating Proforma 1st Yr'!$F$71)</f>
        <v>0</v>
      </c>
      <c r="M41" s="6">
        <f>L41*(1+'Operating Proforma 1st Yr'!$F$71)</f>
        <v>0</v>
      </c>
      <c r="N41" s="6">
        <f>M41*(1+'Operating Proforma 1st Yr'!$F$71)</f>
        <v>0</v>
      </c>
      <c r="O41" s="6">
        <f>N41*(1+'Operating Proforma 1st Yr'!$F$71)</f>
        <v>0</v>
      </c>
      <c r="P41" s="6">
        <f>O41*(1+'Operating Proforma 1st Yr'!$F$71)</f>
        <v>0</v>
      </c>
      <c r="Q41" s="6">
        <f>P41*(1+'Operating Proforma 1st Yr'!$F$71)</f>
        <v>0</v>
      </c>
      <c r="R41" s="6">
        <f>Q41*(1+'Operating Proforma 1st Yr'!$F$71)</f>
        <v>0</v>
      </c>
      <c r="S41" s="6">
        <f>R41*(1+'Operating Proforma 1st Yr'!$F$71)</f>
        <v>0</v>
      </c>
      <c r="T41" s="6">
        <f>S41*(1+'Operating Proforma 1st Yr'!$F$71)</f>
        <v>0</v>
      </c>
      <c r="U41" s="6">
        <f>T41*(1+'Operating Proforma 1st Yr'!$F$71)</f>
        <v>0</v>
      </c>
      <c r="V41" s="6">
        <f>U41*(1+'Operating Proforma 1st Yr'!$F$71)</f>
        <v>0</v>
      </c>
      <c r="W41" s="6">
        <f>V41*(1+'Operating Proforma 1st Yr'!$F$71)</f>
        <v>0</v>
      </c>
      <c r="X41" s="6">
        <f>W41*(1+'Operating Proforma 1st Yr'!$F$71)</f>
        <v>0</v>
      </c>
    </row>
    <row r="42" spans="1:24" ht="15.75">
      <c r="A42" s="1">
        <f>'Operating Proforma 2-7th Yr.'!A42</f>
        <v>0</v>
      </c>
      <c r="B42" s="4">
        <f aca="true" t="shared" si="4" ref="B42:X42">SUM(B34:B41)</f>
        <v>0</v>
      </c>
      <c r="C42" s="4">
        <f t="shared" si="4"/>
        <v>0</v>
      </c>
      <c r="D42" s="4">
        <f t="shared" si="4"/>
        <v>0</v>
      </c>
      <c r="E42" s="4">
        <f t="shared" si="4"/>
        <v>0</v>
      </c>
      <c r="F42" s="4">
        <f t="shared" si="4"/>
        <v>0</v>
      </c>
      <c r="G42" s="4">
        <f t="shared" si="4"/>
        <v>0</v>
      </c>
      <c r="H42" s="4">
        <f t="shared" si="4"/>
        <v>0</v>
      </c>
      <c r="I42" s="4">
        <f t="shared" si="4"/>
        <v>0</v>
      </c>
      <c r="J42" s="4">
        <f t="shared" si="4"/>
        <v>0</v>
      </c>
      <c r="K42" s="4">
        <f t="shared" si="4"/>
        <v>0</v>
      </c>
      <c r="L42" s="4">
        <f t="shared" si="4"/>
        <v>0</v>
      </c>
      <c r="M42" s="4">
        <f t="shared" si="4"/>
        <v>0</v>
      </c>
      <c r="N42" s="4">
        <f t="shared" si="4"/>
        <v>0</v>
      </c>
      <c r="O42" s="4">
        <f t="shared" si="4"/>
        <v>0</v>
      </c>
      <c r="P42" s="4">
        <f t="shared" si="4"/>
        <v>0</v>
      </c>
      <c r="Q42" s="4">
        <f t="shared" si="4"/>
        <v>0</v>
      </c>
      <c r="R42" s="4">
        <f t="shared" si="4"/>
        <v>0</v>
      </c>
      <c r="S42" s="4">
        <f t="shared" si="4"/>
        <v>0</v>
      </c>
      <c r="T42" s="4">
        <f t="shared" si="4"/>
        <v>0</v>
      </c>
      <c r="U42" s="4">
        <f t="shared" si="4"/>
        <v>0</v>
      </c>
      <c r="V42" s="4">
        <f t="shared" si="4"/>
        <v>0</v>
      </c>
      <c r="W42" s="4">
        <f t="shared" si="4"/>
        <v>0</v>
      </c>
      <c r="X42" s="4">
        <f t="shared" si="4"/>
        <v>0</v>
      </c>
    </row>
    <row r="43" ht="12.75">
      <c r="B43" s="4"/>
    </row>
    <row r="44" spans="1:24" ht="12.75">
      <c r="A44">
        <f>'Operating Proforma 2-7th Yr.'!$A$44</f>
        <v>0</v>
      </c>
      <c r="B44" s="4">
        <f>'Operating Proforma 2-7th Yr.'!G44*(1+'Operating Proforma 1st Yr'!$F$74)</f>
        <v>0</v>
      </c>
      <c r="C44" s="4">
        <f>B44*(1+'Operating Proforma 1st Yr'!$F$74)</f>
        <v>0</v>
      </c>
      <c r="D44" s="4">
        <f>C44*(1+'Operating Proforma 1st Yr'!$F$74)</f>
        <v>0</v>
      </c>
      <c r="E44" s="4">
        <f>D44*(1+'Operating Proforma 1st Yr'!$F$74)</f>
        <v>0</v>
      </c>
      <c r="F44" s="4">
        <f>E44*(1+'Operating Proforma 1st Yr'!$F$74)</f>
        <v>0</v>
      </c>
      <c r="G44" s="4">
        <f>F44*(1+'Operating Proforma 1st Yr'!$F$74)</f>
        <v>0</v>
      </c>
      <c r="H44" s="4">
        <f>G44*(1+'Operating Proforma 1st Yr'!$F$74)</f>
        <v>0</v>
      </c>
      <c r="I44" s="4">
        <f>H44*(1+'Operating Proforma 1st Yr'!$F$74)</f>
        <v>0</v>
      </c>
      <c r="J44" s="4">
        <f>I44*(1+'Operating Proforma 1st Yr'!$F$74)</f>
        <v>0</v>
      </c>
      <c r="K44" s="4">
        <f>J44*(1+'Operating Proforma 1st Yr'!$F$74)</f>
        <v>0</v>
      </c>
      <c r="L44" s="4">
        <f>K44*(1+'Operating Proforma 1st Yr'!$F$74)</f>
        <v>0</v>
      </c>
      <c r="M44" s="4">
        <f>L44*(1+'Operating Proforma 1st Yr'!$F$74)</f>
        <v>0</v>
      </c>
      <c r="N44" s="4">
        <f>M44*(1+'Operating Proforma 1st Yr'!$F$74)</f>
        <v>0</v>
      </c>
      <c r="O44" s="4">
        <f>N44*(1+'Operating Proforma 1st Yr'!$F$74)</f>
        <v>0</v>
      </c>
      <c r="P44" s="4">
        <f>O44*(1+'Operating Proforma 1st Yr'!$F$74)</f>
        <v>0</v>
      </c>
      <c r="Q44" s="4">
        <f>P44*(1+'Operating Proforma 1st Yr'!$F$74)</f>
        <v>0</v>
      </c>
      <c r="R44" s="4">
        <f>Q44*(1+'Operating Proforma 1st Yr'!$F$74)</f>
        <v>0</v>
      </c>
      <c r="S44" s="4">
        <f>R44*(1+'Operating Proforma 1st Yr'!$F$74)</f>
        <v>0</v>
      </c>
      <c r="T44" s="4">
        <f>S44*(1+'Operating Proforma 1st Yr'!$F$74)</f>
        <v>0</v>
      </c>
      <c r="U44" s="4">
        <f>T44*(1+'Operating Proforma 1st Yr'!$F$74)</f>
        <v>0</v>
      </c>
      <c r="V44" s="4">
        <f>U44*(1+'Operating Proforma 1st Yr'!$F$74)</f>
        <v>0</v>
      </c>
      <c r="W44" s="4">
        <f>V44*(1+'Operating Proforma 1st Yr'!$F$74)</f>
        <v>0</v>
      </c>
      <c r="X44" s="4">
        <f>W44*(1+'Operating Proforma 1st Yr'!$F$74)</f>
        <v>0</v>
      </c>
    </row>
    <row r="45" spans="1:24" ht="12.75">
      <c r="A45" s="5">
        <f>'Operating Proforma 2-7th Yr.'!$A$45</f>
        <v>0</v>
      </c>
      <c r="B45" s="6">
        <f>'Operating Proforma 2-7th Yr.'!G45*(1+'Operating Proforma 1st Yr'!$F$75)</f>
        <v>0</v>
      </c>
      <c r="C45" s="6">
        <f>B45*(1+'Operating Proforma 1st Yr'!$F$75)</f>
        <v>0</v>
      </c>
      <c r="D45" s="6">
        <f>C45*(1+'Operating Proforma 1st Yr'!$F$75)</f>
        <v>0</v>
      </c>
      <c r="E45" s="6">
        <f>D45*(1+'Operating Proforma 1st Yr'!$F$75)</f>
        <v>0</v>
      </c>
      <c r="F45" s="6">
        <f>E45*(1+'Operating Proforma 1st Yr'!$F$75)</f>
        <v>0</v>
      </c>
      <c r="G45" s="6">
        <f>F45*(1+'Operating Proforma 1st Yr'!$F$75)</f>
        <v>0</v>
      </c>
      <c r="H45" s="6">
        <f>G45*(1+'Operating Proforma 1st Yr'!$F$75)</f>
        <v>0</v>
      </c>
      <c r="I45" s="6">
        <f>H45*(1+'Operating Proforma 1st Yr'!$F$75)</f>
        <v>0</v>
      </c>
      <c r="J45" s="6">
        <f>I45*(1+'Operating Proforma 1st Yr'!$F$75)</f>
        <v>0</v>
      </c>
      <c r="K45" s="6">
        <f>J45*(1+'Operating Proforma 1st Yr'!$F$75)</f>
        <v>0</v>
      </c>
      <c r="L45" s="6">
        <f>K45*(1+'Operating Proforma 1st Yr'!$F$75)</f>
        <v>0</v>
      </c>
      <c r="M45" s="6">
        <f>L45*(1+'Operating Proforma 1st Yr'!$F$75)</f>
        <v>0</v>
      </c>
      <c r="N45" s="6">
        <f>M45*(1+'Operating Proforma 1st Yr'!$F$75)</f>
        <v>0</v>
      </c>
      <c r="O45" s="6">
        <f>N45*(1+'Operating Proforma 1st Yr'!$F$75)</f>
        <v>0</v>
      </c>
      <c r="P45" s="6">
        <f>O45*(1+'Operating Proforma 1st Yr'!$F$75)</f>
        <v>0</v>
      </c>
      <c r="Q45" s="6">
        <f>P45*(1+'Operating Proforma 1st Yr'!$F$75)</f>
        <v>0</v>
      </c>
      <c r="R45" s="6">
        <f>Q45*(1+'Operating Proforma 1st Yr'!$F$75)</f>
        <v>0</v>
      </c>
      <c r="S45" s="6">
        <f>R45*(1+'Operating Proforma 1st Yr'!$F$75)</f>
        <v>0</v>
      </c>
      <c r="T45" s="6">
        <f>S45*(1+'Operating Proforma 1st Yr'!$F$75)</f>
        <v>0</v>
      </c>
      <c r="U45" s="6">
        <f>T45*(1+'Operating Proforma 1st Yr'!$F$75)</f>
        <v>0</v>
      </c>
      <c r="V45" s="6">
        <f>U45*(1+'Operating Proforma 1st Yr'!$F$75)</f>
        <v>0</v>
      </c>
      <c r="W45" s="6">
        <f>V45*(1+'Operating Proforma 1st Yr'!$F$75)</f>
        <v>0</v>
      </c>
      <c r="X45" s="6">
        <f>W45*(1+'Operating Proforma 1st Yr'!$F$75)</f>
        <v>0</v>
      </c>
    </row>
    <row r="46" spans="1:24" ht="12.75">
      <c r="A46">
        <f>'Operating Proforma 2-7th Yr.'!$A$46</f>
        <v>0</v>
      </c>
      <c r="B46" s="8">
        <f aca="true" t="shared" si="5" ref="B46:X46">B42+B44+B45</f>
        <v>0</v>
      </c>
      <c r="C46" s="8">
        <f t="shared" si="5"/>
        <v>0</v>
      </c>
      <c r="D46" s="8">
        <f t="shared" si="5"/>
        <v>0</v>
      </c>
      <c r="E46" s="8">
        <f t="shared" si="5"/>
        <v>0</v>
      </c>
      <c r="F46" s="8">
        <f t="shared" si="5"/>
        <v>0</v>
      </c>
      <c r="G46" s="8">
        <f t="shared" si="5"/>
        <v>0</v>
      </c>
      <c r="H46" s="8">
        <f t="shared" si="5"/>
        <v>0</v>
      </c>
      <c r="I46" s="8">
        <f t="shared" si="5"/>
        <v>0</v>
      </c>
      <c r="J46" s="8">
        <f t="shared" si="5"/>
        <v>0</v>
      </c>
      <c r="K46" s="8">
        <f t="shared" si="5"/>
        <v>0</v>
      </c>
      <c r="L46" s="8">
        <f t="shared" si="5"/>
        <v>0</v>
      </c>
      <c r="M46" s="8">
        <f t="shared" si="5"/>
        <v>0</v>
      </c>
      <c r="N46" s="8">
        <f t="shared" si="5"/>
        <v>0</v>
      </c>
      <c r="O46" s="8">
        <f t="shared" si="5"/>
        <v>0</v>
      </c>
      <c r="P46" s="8">
        <f t="shared" si="5"/>
        <v>0</v>
      </c>
      <c r="Q46" s="8">
        <f t="shared" si="5"/>
        <v>0</v>
      </c>
      <c r="R46" s="8">
        <f t="shared" si="5"/>
        <v>0</v>
      </c>
      <c r="S46" s="8">
        <f t="shared" si="5"/>
        <v>0</v>
      </c>
      <c r="T46" s="8">
        <f t="shared" si="5"/>
        <v>0</v>
      </c>
      <c r="U46" s="8">
        <f t="shared" si="5"/>
        <v>0</v>
      </c>
      <c r="V46" s="8">
        <f t="shared" si="5"/>
        <v>0</v>
      </c>
      <c r="W46" s="8">
        <f t="shared" si="5"/>
        <v>0</v>
      </c>
      <c r="X46" s="8">
        <f t="shared" si="5"/>
        <v>0</v>
      </c>
    </row>
    <row r="47" ht="12.75">
      <c r="B47" s="4"/>
    </row>
    <row r="48" spans="1:24" ht="15.75">
      <c r="A48" s="1">
        <f>'Operating Proforma 2-7th Yr.'!A48</f>
        <v>0</v>
      </c>
      <c r="B48" s="9" t="e">
        <f aca="true" t="shared" si="6" ref="B48:X48">B32-B46</f>
        <v>#REF!</v>
      </c>
      <c r="C48" s="9" t="e">
        <f t="shared" si="6"/>
        <v>#REF!</v>
      </c>
      <c r="D48" s="9" t="e">
        <f t="shared" si="6"/>
        <v>#REF!</v>
      </c>
      <c r="E48" s="9" t="e">
        <f t="shared" si="6"/>
        <v>#REF!</v>
      </c>
      <c r="F48" s="9" t="e">
        <f t="shared" si="6"/>
        <v>#REF!</v>
      </c>
      <c r="G48" s="9" t="e">
        <f t="shared" si="6"/>
        <v>#REF!</v>
      </c>
      <c r="H48" s="9" t="e">
        <f t="shared" si="6"/>
        <v>#REF!</v>
      </c>
      <c r="I48" s="9" t="e">
        <f t="shared" si="6"/>
        <v>#REF!</v>
      </c>
      <c r="J48" s="9" t="e">
        <f t="shared" si="6"/>
        <v>#REF!</v>
      </c>
      <c r="K48" s="9" t="e">
        <f t="shared" si="6"/>
        <v>#REF!</v>
      </c>
      <c r="L48" s="9" t="e">
        <f t="shared" si="6"/>
        <v>#REF!</v>
      </c>
      <c r="M48" s="9" t="e">
        <f t="shared" si="6"/>
        <v>#REF!</v>
      </c>
      <c r="N48" s="9" t="e">
        <f t="shared" si="6"/>
        <v>#REF!</v>
      </c>
      <c r="O48" s="9" t="e">
        <f t="shared" si="6"/>
        <v>#REF!</v>
      </c>
      <c r="P48" s="9" t="e">
        <f t="shared" si="6"/>
        <v>#REF!</v>
      </c>
      <c r="Q48" s="9" t="e">
        <f t="shared" si="6"/>
        <v>#REF!</v>
      </c>
      <c r="R48" s="9" t="e">
        <f t="shared" si="6"/>
        <v>#REF!</v>
      </c>
      <c r="S48" s="9" t="e">
        <f t="shared" si="6"/>
        <v>#REF!</v>
      </c>
      <c r="T48" s="9" t="e">
        <f t="shared" si="6"/>
        <v>#REF!</v>
      </c>
      <c r="U48" s="9" t="e">
        <f t="shared" si="6"/>
        <v>#REF!</v>
      </c>
      <c r="V48" s="9" t="e">
        <f t="shared" si="6"/>
        <v>#REF!</v>
      </c>
      <c r="W48" s="9" t="e">
        <f t="shared" si="6"/>
        <v>#REF!</v>
      </c>
      <c r="X48" s="9" t="e">
        <f t="shared" si="6"/>
        <v>#REF!</v>
      </c>
    </row>
    <row r="49" ht="12.75">
      <c r="B49" s="4"/>
    </row>
    <row r="50" spans="1:2" ht="12.75">
      <c r="A50">
        <f>'Operating Proforma 2-7th Yr.'!A50</f>
        <v>0</v>
      </c>
      <c r="B50" s="4"/>
    </row>
    <row r="51" spans="1:24" ht="12.75">
      <c r="A51">
        <f>'Operating Proforma 2-7th Yr.'!A51</f>
        <v>0</v>
      </c>
      <c r="B51" s="4">
        <f>'Operating Proforma 1st Yr'!$G$82</f>
        <v>0</v>
      </c>
      <c r="C51" s="4">
        <f>'Operating Proforma 1st Yr'!$G$82</f>
        <v>0</v>
      </c>
      <c r="D51" s="4">
        <f>'Operating Proforma 1st Yr'!$G$82</f>
        <v>0</v>
      </c>
      <c r="E51" s="4">
        <f>'Operating Proforma 1st Yr'!$G$82</f>
        <v>0</v>
      </c>
      <c r="F51" s="4">
        <f>'Operating Proforma 1st Yr'!$G$82</f>
        <v>0</v>
      </c>
      <c r="G51" s="4">
        <f>'Operating Proforma 1st Yr'!$G$82</f>
        <v>0</v>
      </c>
      <c r="H51" s="4">
        <f>'Operating Proforma 1st Yr'!$G$82</f>
        <v>0</v>
      </c>
      <c r="I51" s="4">
        <f>'Operating Proforma 1st Yr'!$G$82</f>
        <v>0</v>
      </c>
      <c r="J51" s="4">
        <f>'Operating Proforma 1st Yr'!$G$82</f>
        <v>0</v>
      </c>
      <c r="K51" s="4">
        <f>'Operating Proforma 1st Yr'!$G$82</f>
        <v>0</v>
      </c>
      <c r="L51" s="4">
        <f>'Operating Proforma 1st Yr'!$G$82</f>
        <v>0</v>
      </c>
      <c r="M51" s="4">
        <f>'Operating Proforma 1st Yr'!$G$82</f>
        <v>0</v>
      </c>
      <c r="N51" s="4">
        <f>'Operating Proforma 1st Yr'!$G$82</f>
        <v>0</v>
      </c>
      <c r="O51" s="4">
        <f>'Operating Proforma 1st Yr'!$G$82</f>
        <v>0</v>
      </c>
      <c r="P51" s="4">
        <f>'Operating Proforma 1st Yr'!$G$82</f>
        <v>0</v>
      </c>
      <c r="Q51" s="4">
        <f>'Operating Proforma 1st Yr'!$G$82</f>
        <v>0</v>
      </c>
      <c r="R51" s="4">
        <f>'Operating Proforma 1st Yr'!$G$82</f>
        <v>0</v>
      </c>
      <c r="S51" s="4">
        <f>'Operating Proforma 1st Yr'!$G$82</f>
        <v>0</v>
      </c>
      <c r="T51" s="4">
        <f>'Operating Proforma 1st Yr'!$G$82</f>
        <v>0</v>
      </c>
      <c r="U51" s="4">
        <f>'Operating Proforma 1st Yr'!$G$82</f>
        <v>0</v>
      </c>
      <c r="V51" s="4">
        <f>'Operating Proforma 1st Yr'!$G$82</f>
        <v>0</v>
      </c>
      <c r="W51" s="4">
        <f>'Operating Proforma 1st Yr'!$G$82</f>
        <v>0</v>
      </c>
      <c r="X51" s="4">
        <f>'Operating Proforma 1st Yr'!$G$82</f>
        <v>0</v>
      </c>
    </row>
    <row r="52" spans="1:24" ht="12.75">
      <c r="A52">
        <f>'Operating Proforma 2-7th Yr.'!A52</f>
        <v>0</v>
      </c>
      <c r="B52" s="11" t="e">
        <f aca="true" t="shared" si="7" ref="B52:X52">B48/B51</f>
        <v>#REF!</v>
      </c>
      <c r="C52" s="11" t="e">
        <f t="shared" si="7"/>
        <v>#REF!</v>
      </c>
      <c r="D52" s="11" t="e">
        <f t="shared" si="7"/>
        <v>#REF!</v>
      </c>
      <c r="E52" s="11" t="e">
        <f t="shared" si="7"/>
        <v>#REF!</v>
      </c>
      <c r="F52" s="11" t="e">
        <f t="shared" si="7"/>
        <v>#REF!</v>
      </c>
      <c r="G52" s="11" t="e">
        <f t="shared" si="7"/>
        <v>#REF!</v>
      </c>
      <c r="H52" s="11" t="e">
        <f t="shared" si="7"/>
        <v>#REF!</v>
      </c>
      <c r="I52" s="11" t="e">
        <f t="shared" si="7"/>
        <v>#REF!</v>
      </c>
      <c r="J52" s="11" t="e">
        <f t="shared" si="7"/>
        <v>#REF!</v>
      </c>
      <c r="K52" s="11" t="e">
        <f t="shared" si="7"/>
        <v>#REF!</v>
      </c>
      <c r="L52" s="11" t="e">
        <f t="shared" si="7"/>
        <v>#REF!</v>
      </c>
      <c r="M52" s="11" t="e">
        <f t="shared" si="7"/>
        <v>#REF!</v>
      </c>
      <c r="N52" s="11" t="e">
        <f t="shared" si="7"/>
        <v>#REF!</v>
      </c>
      <c r="O52" s="11" t="e">
        <f t="shared" si="7"/>
        <v>#REF!</v>
      </c>
      <c r="P52" s="11" t="e">
        <f t="shared" si="7"/>
        <v>#REF!</v>
      </c>
      <c r="Q52" s="11" t="e">
        <f t="shared" si="7"/>
        <v>#REF!</v>
      </c>
      <c r="R52" s="11" t="e">
        <f t="shared" si="7"/>
        <v>#REF!</v>
      </c>
      <c r="S52" s="11" t="e">
        <f t="shared" si="7"/>
        <v>#REF!</v>
      </c>
      <c r="T52" s="11" t="e">
        <f t="shared" si="7"/>
        <v>#REF!</v>
      </c>
      <c r="U52" s="11" t="e">
        <f t="shared" si="7"/>
        <v>#REF!</v>
      </c>
      <c r="V52" s="11" t="e">
        <f t="shared" si="7"/>
        <v>#REF!</v>
      </c>
      <c r="W52" s="11" t="e">
        <f t="shared" si="7"/>
        <v>#REF!</v>
      </c>
      <c r="X52" s="11" t="e">
        <f t="shared" si="7"/>
        <v>#REF!</v>
      </c>
    </row>
    <row r="53" ht="12.75">
      <c r="B53" s="4"/>
    </row>
    <row r="54" spans="1:24" ht="12.75">
      <c r="A54">
        <f>'Operating Proforma 2-7th Yr.'!A54</f>
        <v>0</v>
      </c>
      <c r="B54" s="4">
        <f>'Operating Proforma 1st Yr'!$G$86</f>
        <v>0</v>
      </c>
      <c r="C54" s="4">
        <f>'Operating Proforma 1st Yr'!$G$86</f>
        <v>0</v>
      </c>
      <c r="D54" s="4">
        <f>'Operating Proforma 1st Yr'!$G$86</f>
        <v>0</v>
      </c>
      <c r="E54" s="4">
        <f>'Operating Proforma 1st Yr'!$G$86</f>
        <v>0</v>
      </c>
      <c r="F54" s="4">
        <f>'Operating Proforma 1st Yr'!$G$86</f>
        <v>0</v>
      </c>
      <c r="G54" s="4">
        <f>'Operating Proforma 1st Yr'!$G$86</f>
        <v>0</v>
      </c>
      <c r="H54" s="4">
        <f>'Operating Proforma 1st Yr'!$G$86</f>
        <v>0</v>
      </c>
      <c r="I54" s="4">
        <f>'Operating Proforma 1st Yr'!$G$86</f>
        <v>0</v>
      </c>
      <c r="J54" s="4">
        <f>'Operating Proforma 1st Yr'!$G$86</f>
        <v>0</v>
      </c>
      <c r="K54" s="4">
        <f>'Operating Proforma 1st Yr'!$G$86</f>
        <v>0</v>
      </c>
      <c r="L54" s="4">
        <f>'Operating Proforma 1st Yr'!$G$86</f>
        <v>0</v>
      </c>
      <c r="M54" s="4">
        <f>'Operating Proforma 1st Yr'!$G$86</f>
        <v>0</v>
      </c>
      <c r="N54" s="4">
        <f>'Operating Proforma 1st Yr'!$G$86</f>
        <v>0</v>
      </c>
      <c r="O54" s="4">
        <f>'Operating Proforma 1st Yr'!$G$86</f>
        <v>0</v>
      </c>
      <c r="P54" s="4">
        <f>'Operating Proforma 1st Yr'!$G$86</f>
        <v>0</v>
      </c>
      <c r="Q54" s="4">
        <f>'Operating Proforma 1st Yr'!$G$86</f>
        <v>0</v>
      </c>
      <c r="R54" s="4">
        <f>'Operating Proforma 1st Yr'!$G$86</f>
        <v>0</v>
      </c>
      <c r="S54" s="4">
        <f>'Operating Proforma 1st Yr'!$G$86</f>
        <v>0</v>
      </c>
      <c r="T54" s="4">
        <f>'Operating Proforma 1st Yr'!$G$86</f>
        <v>0</v>
      </c>
      <c r="U54" s="4">
        <f>'Operating Proforma 1st Yr'!$G$86</f>
        <v>0</v>
      </c>
      <c r="V54" s="4">
        <f>'Operating Proforma 1st Yr'!$G$86</f>
        <v>0</v>
      </c>
      <c r="W54" s="4">
        <f>'Operating Proforma 1st Yr'!$G$86</f>
        <v>0</v>
      </c>
      <c r="X54" s="4">
        <f>'Operating Proforma 1st Yr'!$G$86</f>
        <v>0</v>
      </c>
    </row>
    <row r="55" spans="1:24" ht="12.75">
      <c r="A55">
        <f>'Operating Proforma 2-7th Yr.'!A55</f>
        <v>0</v>
      </c>
      <c r="B55" s="12" t="e">
        <f aca="true" t="shared" si="8" ref="B55:X55">B48/(B51+B54)</f>
        <v>#REF!</v>
      </c>
      <c r="C55" s="12" t="e">
        <f t="shared" si="8"/>
        <v>#REF!</v>
      </c>
      <c r="D55" s="12" t="e">
        <f t="shared" si="8"/>
        <v>#REF!</v>
      </c>
      <c r="E55" s="12" t="e">
        <f t="shared" si="8"/>
        <v>#REF!</v>
      </c>
      <c r="F55" s="12" t="e">
        <f t="shared" si="8"/>
        <v>#REF!</v>
      </c>
      <c r="G55" s="12" t="e">
        <f t="shared" si="8"/>
        <v>#REF!</v>
      </c>
      <c r="H55" s="12" t="e">
        <f t="shared" si="8"/>
        <v>#REF!</v>
      </c>
      <c r="I55" s="12" t="e">
        <f t="shared" si="8"/>
        <v>#REF!</v>
      </c>
      <c r="J55" s="12" t="e">
        <f t="shared" si="8"/>
        <v>#REF!</v>
      </c>
      <c r="K55" s="12" t="e">
        <f t="shared" si="8"/>
        <v>#REF!</v>
      </c>
      <c r="L55" s="12" t="e">
        <f t="shared" si="8"/>
        <v>#REF!</v>
      </c>
      <c r="M55" s="12" t="e">
        <f t="shared" si="8"/>
        <v>#REF!</v>
      </c>
      <c r="N55" s="12" t="e">
        <f t="shared" si="8"/>
        <v>#REF!</v>
      </c>
      <c r="O55" s="12" t="e">
        <f t="shared" si="8"/>
        <v>#REF!</v>
      </c>
      <c r="P55" s="12" t="e">
        <f t="shared" si="8"/>
        <v>#REF!</v>
      </c>
      <c r="Q55" s="12" t="e">
        <f t="shared" si="8"/>
        <v>#REF!</v>
      </c>
      <c r="R55" s="12" t="e">
        <f t="shared" si="8"/>
        <v>#REF!</v>
      </c>
      <c r="S55" s="12" t="e">
        <f t="shared" si="8"/>
        <v>#REF!</v>
      </c>
      <c r="T55" s="12" t="e">
        <f t="shared" si="8"/>
        <v>#REF!</v>
      </c>
      <c r="U55" s="12" t="e">
        <f t="shared" si="8"/>
        <v>#REF!</v>
      </c>
      <c r="V55" s="12" t="e">
        <f t="shared" si="8"/>
        <v>#REF!</v>
      </c>
      <c r="W55" s="12" t="e">
        <f t="shared" si="8"/>
        <v>#REF!</v>
      </c>
      <c r="X55" s="12" t="e">
        <f t="shared" si="8"/>
        <v>#REF!</v>
      </c>
    </row>
    <row r="57" spans="1:24" ht="12.75">
      <c r="A57" s="10">
        <f>'Operating Proforma 2-7th Yr.'!A57</f>
        <v>0</v>
      </c>
      <c r="B57" s="13" t="e">
        <f aca="true" t="shared" si="9" ref="B57:X57">B48-B51-B54</f>
        <v>#REF!</v>
      </c>
      <c r="C57" s="13" t="e">
        <f t="shared" si="9"/>
        <v>#REF!</v>
      </c>
      <c r="D57" s="13" t="e">
        <f t="shared" si="9"/>
        <v>#REF!</v>
      </c>
      <c r="E57" s="13" t="e">
        <f t="shared" si="9"/>
        <v>#REF!</v>
      </c>
      <c r="F57" s="13" t="e">
        <f t="shared" si="9"/>
        <v>#REF!</v>
      </c>
      <c r="G57" s="13" t="e">
        <f t="shared" si="9"/>
        <v>#REF!</v>
      </c>
      <c r="H57" s="13" t="e">
        <f t="shared" si="9"/>
        <v>#REF!</v>
      </c>
      <c r="I57" s="13" t="e">
        <f t="shared" si="9"/>
        <v>#REF!</v>
      </c>
      <c r="J57" s="13" t="e">
        <f t="shared" si="9"/>
        <v>#REF!</v>
      </c>
      <c r="K57" s="13" t="e">
        <f t="shared" si="9"/>
        <v>#REF!</v>
      </c>
      <c r="L57" s="13" t="e">
        <f t="shared" si="9"/>
        <v>#REF!</v>
      </c>
      <c r="M57" s="13" t="e">
        <f t="shared" si="9"/>
        <v>#REF!</v>
      </c>
      <c r="N57" s="13" t="e">
        <f t="shared" si="9"/>
        <v>#REF!</v>
      </c>
      <c r="O57" s="13" t="e">
        <f t="shared" si="9"/>
        <v>#REF!</v>
      </c>
      <c r="P57" s="13" t="e">
        <f t="shared" si="9"/>
        <v>#REF!</v>
      </c>
      <c r="Q57" s="13" t="e">
        <f t="shared" si="9"/>
        <v>#REF!</v>
      </c>
      <c r="R57" s="13" t="e">
        <f t="shared" si="9"/>
        <v>#REF!</v>
      </c>
      <c r="S57" s="13" t="e">
        <f t="shared" si="9"/>
        <v>#REF!</v>
      </c>
      <c r="T57" s="13" t="e">
        <f t="shared" si="9"/>
        <v>#REF!</v>
      </c>
      <c r="U57" s="13" t="e">
        <f t="shared" si="9"/>
        <v>#REF!</v>
      </c>
      <c r="V57" s="13" t="e">
        <f t="shared" si="9"/>
        <v>#REF!</v>
      </c>
      <c r="W57" s="13" t="e">
        <f t="shared" si="9"/>
        <v>#REF!</v>
      </c>
      <c r="X57" s="13" t="e">
        <f t="shared" si="9"/>
        <v>#REF!</v>
      </c>
    </row>
  </sheetData>
  <sheetProtection password="CAB1" sheet="1" objects="1" scenarios="1" selectLockedCells="1"/>
  <printOptions gridLines="1"/>
  <pageMargins left="0.75" right="0.75" top="0.52" bottom="1" header="0" footer="0"/>
  <pageSetup fitToWidth="2" fitToHeight="1" horizontalDpi="600" verticalDpi="600" orientation="portrait" scale="76" r:id="rId1"/>
</worksheet>
</file>

<file path=xl/worksheets/sheet2.xml><?xml version="1.0" encoding="utf-8"?>
<worksheet xmlns="http://schemas.openxmlformats.org/spreadsheetml/2006/main" xmlns:r="http://schemas.openxmlformats.org/officeDocument/2006/relationships">
  <dimension ref="A1:J69"/>
  <sheetViews>
    <sheetView showGridLines="0" workbookViewId="0" topLeftCell="A1">
      <selection activeCell="B59" sqref="B59"/>
    </sheetView>
  </sheetViews>
  <sheetFormatPr defaultColWidth="9.140625" defaultRowHeight="12.75"/>
  <cols>
    <col min="1" max="3" width="9.140625" style="376" customWidth="1"/>
    <col min="4" max="4" width="3.8515625" style="376" customWidth="1"/>
    <col min="5" max="16384" width="9.140625" style="376" customWidth="1"/>
  </cols>
  <sheetData>
    <row r="1" spans="1:9" ht="18.75">
      <c r="A1" s="531" t="s">
        <v>552</v>
      </c>
      <c r="B1" s="531"/>
      <c r="C1" s="531"/>
      <c r="D1" s="531"/>
      <c r="E1" s="531"/>
      <c r="F1" s="531"/>
      <c r="G1" s="531"/>
      <c r="H1" s="531"/>
      <c r="I1" s="531"/>
    </row>
    <row r="3" spans="1:9" ht="42" customHeight="1">
      <c r="A3" s="532" t="s">
        <v>553</v>
      </c>
      <c r="B3" s="532"/>
      <c r="C3" s="532"/>
      <c r="D3" s="532"/>
      <c r="E3" s="532"/>
      <c r="F3" s="532"/>
      <c r="G3" s="532"/>
      <c r="H3" s="532"/>
      <c r="I3" s="532"/>
    </row>
    <row r="6" spans="2:3" ht="15">
      <c r="B6" s="377"/>
      <c r="C6" s="378" t="s">
        <v>554</v>
      </c>
    </row>
    <row r="7" spans="2:3" ht="15">
      <c r="B7" s="377"/>
      <c r="C7" s="378" t="s">
        <v>411</v>
      </c>
    </row>
    <row r="8" ht="12.75"/>
    <row r="9" ht="15.75">
      <c r="A9" s="379" t="s">
        <v>555</v>
      </c>
    </row>
    <row r="10" spans="1:3" ht="15">
      <c r="A10" s="380" t="s">
        <v>36</v>
      </c>
      <c r="B10" s="381"/>
      <c r="C10" s="378" t="s">
        <v>131</v>
      </c>
    </row>
    <row r="11" spans="1:4" ht="15.75">
      <c r="A11" s="379"/>
      <c r="C11" s="381"/>
      <c r="D11" s="378" t="s">
        <v>132</v>
      </c>
    </row>
    <row r="12" spans="1:4" ht="15.75">
      <c r="A12" s="379"/>
      <c r="C12" s="381"/>
      <c r="D12" s="378" t="s">
        <v>133</v>
      </c>
    </row>
    <row r="13" spans="1:4" ht="15.75">
      <c r="A13" s="379"/>
      <c r="C13" s="381"/>
      <c r="D13" s="378" t="s">
        <v>134</v>
      </c>
    </row>
    <row r="14" spans="1:4" ht="15.75">
      <c r="A14" s="379"/>
      <c r="C14" s="381"/>
      <c r="D14" s="378" t="s">
        <v>135</v>
      </c>
    </row>
    <row r="15" spans="1:4" ht="15.75">
      <c r="A15" s="379"/>
      <c r="C15" s="381"/>
      <c r="D15" s="378" t="s">
        <v>136</v>
      </c>
    </row>
    <row r="16" spans="1:4" ht="15.75">
      <c r="A16" s="379"/>
      <c r="C16" s="381"/>
      <c r="D16" s="378" t="s">
        <v>137</v>
      </c>
    </row>
    <row r="17" spans="1:4" ht="15.75">
      <c r="A17" s="379"/>
      <c r="C17" s="381"/>
      <c r="D17" s="378" t="s">
        <v>138</v>
      </c>
    </row>
    <row r="18" spans="1:3" s="382" customFormat="1" ht="18" customHeight="1">
      <c r="A18" s="380" t="s">
        <v>38</v>
      </c>
      <c r="B18" s="381"/>
      <c r="C18" s="378" t="s">
        <v>556</v>
      </c>
    </row>
    <row r="19" spans="3:5" s="382" customFormat="1" ht="15">
      <c r="C19" s="381"/>
      <c r="D19" s="380" t="s">
        <v>557</v>
      </c>
      <c r="E19" s="382" t="s">
        <v>50</v>
      </c>
    </row>
    <row r="20" spans="5:6" s="382" customFormat="1" ht="15">
      <c r="E20" s="381"/>
      <c r="F20" s="378" t="s">
        <v>558</v>
      </c>
    </row>
    <row r="21" spans="4:6" s="382" customFormat="1" ht="15">
      <c r="D21" s="376"/>
      <c r="E21" s="381"/>
      <c r="F21" s="378" t="s">
        <v>559</v>
      </c>
    </row>
    <row r="22" spans="5:6" ht="15">
      <c r="E22" s="381"/>
      <c r="F22" s="378" t="s">
        <v>560</v>
      </c>
    </row>
    <row r="23" spans="5:6" ht="15">
      <c r="E23" s="381"/>
      <c r="F23" s="378" t="s">
        <v>561</v>
      </c>
    </row>
    <row r="24" spans="3:6" ht="15">
      <c r="C24" s="381"/>
      <c r="D24" s="380" t="s">
        <v>562</v>
      </c>
      <c r="E24" s="382" t="s">
        <v>563</v>
      </c>
      <c r="F24" s="382"/>
    </row>
    <row r="25" spans="4:6" ht="15">
      <c r="D25" s="382"/>
      <c r="E25" s="381"/>
      <c r="F25" s="378" t="s">
        <v>558</v>
      </c>
    </row>
    <row r="26" spans="5:6" ht="15">
      <c r="E26" s="381"/>
      <c r="F26" s="378" t="s">
        <v>564</v>
      </c>
    </row>
    <row r="27" spans="5:6" ht="15">
      <c r="E27" s="381"/>
      <c r="F27" s="378" t="s">
        <v>565</v>
      </c>
    </row>
    <row r="28" spans="1:7" ht="15">
      <c r="A28" s="380" t="s">
        <v>39</v>
      </c>
      <c r="B28" s="381"/>
      <c r="C28" s="378" t="s">
        <v>624</v>
      </c>
      <c r="D28" s="382"/>
      <c r="E28" s="382"/>
      <c r="F28" s="382"/>
      <c r="G28" s="382"/>
    </row>
    <row r="29" spans="1:7" ht="15">
      <c r="A29" s="382"/>
      <c r="B29" s="382"/>
      <c r="C29" s="381"/>
      <c r="D29" s="380" t="s">
        <v>557</v>
      </c>
      <c r="E29" s="382" t="s">
        <v>566</v>
      </c>
      <c r="F29" s="382"/>
      <c r="G29" s="382"/>
    </row>
    <row r="30" spans="3:5" ht="15">
      <c r="C30" s="381"/>
      <c r="D30" s="380" t="s">
        <v>562</v>
      </c>
      <c r="E30" s="382" t="s">
        <v>567</v>
      </c>
    </row>
    <row r="31" spans="1:7" ht="15">
      <c r="A31" s="380" t="s">
        <v>238</v>
      </c>
      <c r="B31" s="381"/>
      <c r="C31" s="378" t="s">
        <v>568</v>
      </c>
      <c r="D31" s="382"/>
      <c r="E31" s="382"/>
      <c r="F31" s="382"/>
      <c r="G31" s="382"/>
    </row>
    <row r="32" spans="1:7" ht="15">
      <c r="A32" s="382"/>
      <c r="B32" s="382"/>
      <c r="C32" s="381"/>
      <c r="D32" s="380" t="s">
        <v>557</v>
      </c>
      <c r="E32" s="382" t="s">
        <v>569</v>
      </c>
      <c r="F32" s="382"/>
      <c r="G32" s="382"/>
    </row>
    <row r="33" spans="1:3" ht="15">
      <c r="A33" s="380" t="s">
        <v>244</v>
      </c>
      <c r="B33" s="381"/>
      <c r="C33" s="378" t="s">
        <v>570</v>
      </c>
    </row>
    <row r="34" spans="1:7" ht="15">
      <c r="A34" s="380" t="s">
        <v>246</v>
      </c>
      <c r="B34" s="381"/>
      <c r="C34" s="382" t="s">
        <v>571</v>
      </c>
      <c r="F34" s="382"/>
      <c r="G34" s="382"/>
    </row>
    <row r="35" spans="1:7" ht="15">
      <c r="A35" s="382"/>
      <c r="C35" s="381"/>
      <c r="D35" s="380" t="s">
        <v>557</v>
      </c>
      <c r="E35" s="382" t="s">
        <v>572</v>
      </c>
      <c r="G35" s="382"/>
    </row>
    <row r="36" spans="1:3" ht="15">
      <c r="A36" s="380" t="s">
        <v>306</v>
      </c>
      <c r="B36" s="381"/>
      <c r="C36" s="378" t="s">
        <v>573</v>
      </c>
    </row>
    <row r="37" spans="1:3" ht="15">
      <c r="A37" s="380" t="s">
        <v>307</v>
      </c>
      <c r="B37" s="381"/>
      <c r="C37" s="378" t="s">
        <v>574</v>
      </c>
    </row>
    <row r="38" spans="3:6" ht="15">
      <c r="C38" s="381"/>
      <c r="D38" s="380" t="s">
        <v>557</v>
      </c>
      <c r="E38" s="382" t="s">
        <v>575</v>
      </c>
      <c r="F38" s="382"/>
    </row>
    <row r="39" spans="3:5" ht="15">
      <c r="C39" s="381"/>
      <c r="D39" s="380" t="s">
        <v>562</v>
      </c>
      <c r="E39" s="382" t="s">
        <v>576</v>
      </c>
    </row>
    <row r="40" spans="3:5" ht="15">
      <c r="C40" s="381"/>
      <c r="D40" s="380" t="s">
        <v>577</v>
      </c>
      <c r="E40" s="382" t="s">
        <v>578</v>
      </c>
    </row>
    <row r="41" spans="3:5" ht="15">
      <c r="C41" s="381"/>
      <c r="D41" s="380" t="s">
        <v>579</v>
      </c>
      <c r="E41" s="382" t="s">
        <v>580</v>
      </c>
    </row>
    <row r="42" spans="3:5" ht="18.75" customHeight="1">
      <c r="C42" s="381"/>
      <c r="D42" s="450" t="s">
        <v>581</v>
      </c>
      <c r="E42" s="451" t="s">
        <v>77</v>
      </c>
    </row>
    <row r="43" spans="1:3" ht="15">
      <c r="A43" s="380" t="s">
        <v>310</v>
      </c>
      <c r="B43" s="381"/>
      <c r="C43" s="378" t="s">
        <v>582</v>
      </c>
    </row>
    <row r="44" spans="1:3" ht="15">
      <c r="A44" s="380" t="s">
        <v>585</v>
      </c>
      <c r="B44" s="381"/>
      <c r="C44" s="382" t="s">
        <v>583</v>
      </c>
    </row>
    <row r="45" spans="1:5" ht="15">
      <c r="A45" s="382"/>
      <c r="C45" s="381"/>
      <c r="D45" s="380" t="s">
        <v>557</v>
      </c>
      <c r="E45" s="382" t="s">
        <v>584</v>
      </c>
    </row>
    <row r="46" spans="1:3" ht="15">
      <c r="A46" s="380" t="s">
        <v>587</v>
      </c>
      <c r="B46" s="381"/>
      <c r="C46" s="378" t="s">
        <v>586</v>
      </c>
    </row>
    <row r="47" spans="1:3" ht="15">
      <c r="A47" s="380" t="s">
        <v>589</v>
      </c>
      <c r="B47" s="381"/>
      <c r="C47" s="378" t="s">
        <v>691</v>
      </c>
    </row>
    <row r="48" spans="1:3" ht="15">
      <c r="A48" s="380" t="s">
        <v>593</v>
      </c>
      <c r="B48" s="381"/>
      <c r="C48" s="378" t="s">
        <v>588</v>
      </c>
    </row>
    <row r="49" spans="1:3" ht="15">
      <c r="A49" s="380" t="s">
        <v>595</v>
      </c>
      <c r="B49" s="381"/>
      <c r="C49" s="378" t="s">
        <v>590</v>
      </c>
    </row>
    <row r="50" spans="3:5" ht="15">
      <c r="C50" s="381"/>
      <c r="D50" s="380" t="s">
        <v>557</v>
      </c>
      <c r="E50" s="382" t="s">
        <v>591</v>
      </c>
    </row>
    <row r="51" spans="3:5" ht="18" customHeight="1">
      <c r="C51" s="381"/>
      <c r="D51" s="380" t="s">
        <v>562</v>
      </c>
      <c r="E51" s="382" t="s">
        <v>592</v>
      </c>
    </row>
    <row r="52" spans="1:3" ht="15">
      <c r="A52" s="380" t="s">
        <v>597</v>
      </c>
      <c r="B52" s="381"/>
      <c r="C52" s="378" t="s">
        <v>594</v>
      </c>
    </row>
    <row r="53" spans="1:3" ht="15">
      <c r="A53" s="380" t="s">
        <v>599</v>
      </c>
      <c r="B53" s="381"/>
      <c r="C53" s="378" t="s">
        <v>596</v>
      </c>
    </row>
    <row r="54" spans="1:3" ht="15">
      <c r="A54" s="380" t="s">
        <v>601</v>
      </c>
      <c r="B54" s="381"/>
      <c r="C54" s="378" t="s">
        <v>598</v>
      </c>
    </row>
    <row r="55" spans="1:3" ht="15">
      <c r="A55" s="380" t="s">
        <v>603</v>
      </c>
      <c r="B55" s="381"/>
      <c r="C55" s="378" t="s">
        <v>600</v>
      </c>
    </row>
    <row r="56" spans="1:3" ht="15">
      <c r="A56" s="380" t="s">
        <v>604</v>
      </c>
      <c r="B56" s="381"/>
      <c r="C56" s="378" t="s">
        <v>602</v>
      </c>
    </row>
    <row r="57" spans="1:3" ht="15">
      <c r="A57" s="380" t="s">
        <v>606</v>
      </c>
      <c r="B57" s="381"/>
      <c r="C57" s="378" t="s">
        <v>368</v>
      </c>
    </row>
    <row r="58" spans="1:3" ht="15">
      <c r="A58" s="380" t="s">
        <v>607</v>
      </c>
      <c r="B58" s="381"/>
      <c r="C58" s="378" t="s">
        <v>605</v>
      </c>
    </row>
    <row r="59" spans="1:3" ht="15">
      <c r="A59" s="380" t="s">
        <v>609</v>
      </c>
      <c r="B59" s="381"/>
      <c r="C59" s="378" t="s">
        <v>692</v>
      </c>
    </row>
    <row r="60" spans="1:3" ht="15">
      <c r="A60" s="380" t="s">
        <v>611</v>
      </c>
      <c r="B60" s="381"/>
      <c r="C60" s="378" t="s">
        <v>608</v>
      </c>
    </row>
    <row r="61" spans="1:3" ht="15">
      <c r="A61" s="380" t="s">
        <v>613</v>
      </c>
      <c r="B61" s="381"/>
      <c r="C61" s="378" t="s">
        <v>610</v>
      </c>
    </row>
    <row r="62" spans="1:3" ht="15">
      <c r="A62" s="380" t="s">
        <v>615</v>
      </c>
      <c r="B62" s="381"/>
      <c r="C62" s="378" t="s">
        <v>612</v>
      </c>
    </row>
    <row r="63" spans="1:3" ht="15">
      <c r="A63" s="380" t="s">
        <v>616</v>
      </c>
      <c r="B63" s="381"/>
      <c r="C63" s="378" t="s">
        <v>614</v>
      </c>
    </row>
    <row r="64" spans="1:10" ht="47.25" customHeight="1">
      <c r="A64" s="450" t="s">
        <v>618</v>
      </c>
      <c r="B64" s="381"/>
      <c r="C64" s="533" t="s">
        <v>693</v>
      </c>
      <c r="D64" s="533"/>
      <c r="E64" s="533"/>
      <c r="F64" s="533"/>
      <c r="G64" s="533"/>
      <c r="H64" s="533"/>
      <c r="I64" s="533"/>
      <c r="J64" s="533"/>
    </row>
    <row r="65" spans="1:3" ht="15">
      <c r="A65" s="380" t="s">
        <v>620</v>
      </c>
      <c r="B65" s="381"/>
      <c r="C65" s="378" t="s">
        <v>617</v>
      </c>
    </row>
    <row r="66" spans="1:3" ht="15">
      <c r="A66" s="380" t="s">
        <v>622</v>
      </c>
      <c r="B66" s="381"/>
      <c r="C66" s="378" t="s">
        <v>619</v>
      </c>
    </row>
    <row r="67" spans="1:3" ht="15">
      <c r="A67" s="380" t="s">
        <v>696</v>
      </c>
      <c r="B67" s="381"/>
      <c r="C67" s="378" t="s">
        <v>621</v>
      </c>
    </row>
    <row r="68" spans="1:3" ht="15">
      <c r="A68" s="380" t="s">
        <v>697</v>
      </c>
      <c r="B68" s="381"/>
      <c r="C68" s="378" t="s">
        <v>623</v>
      </c>
    </row>
    <row r="69" spans="1:3" ht="15">
      <c r="A69" s="380" t="s">
        <v>698</v>
      </c>
      <c r="B69" s="381"/>
      <c r="C69" s="378" t="s">
        <v>699</v>
      </c>
    </row>
  </sheetData>
  <sheetProtection password="CAB1" sheet="1" objects="1" scenarios="1" selectLockedCells="1"/>
  <mergeCells count="3">
    <mergeCell ref="A1:I1"/>
    <mergeCell ref="A3:I3"/>
    <mergeCell ref="C64:J64"/>
  </mergeCells>
  <printOptions/>
  <pageMargins left="0.75" right="0.75" top="1" bottom="1" header="0.5" footer="0.5"/>
  <pageSetup horizontalDpi="600" verticalDpi="600" orientation="portrait" r:id="rId2"/>
  <legacyDrawing r:id="rId1"/>
</worksheet>
</file>

<file path=xl/worksheets/sheet3.xml><?xml version="1.0" encoding="utf-8"?>
<worksheet xmlns="http://schemas.openxmlformats.org/spreadsheetml/2006/main" xmlns:r="http://schemas.openxmlformats.org/officeDocument/2006/relationships">
  <dimension ref="A1:K35"/>
  <sheetViews>
    <sheetView showGridLines="0" workbookViewId="0" topLeftCell="A1">
      <selection activeCell="K13" sqref="K13"/>
    </sheetView>
  </sheetViews>
  <sheetFormatPr defaultColWidth="9.140625" defaultRowHeight="12.75"/>
  <cols>
    <col min="1" max="1" width="20.140625" style="376" customWidth="1"/>
    <col min="2" max="9" width="9.00390625" style="376" customWidth="1"/>
    <col min="10" max="16384" width="9.140625" style="376" customWidth="1"/>
  </cols>
  <sheetData>
    <row r="1" spans="1:11" ht="15.75">
      <c r="A1" s="383" t="s">
        <v>139</v>
      </c>
      <c r="B1" s="383"/>
      <c r="C1" s="383"/>
      <c r="D1" s="383"/>
      <c r="E1" s="383"/>
      <c r="F1" s="383"/>
      <c r="G1" s="383"/>
      <c r="H1" s="383"/>
      <c r="I1" s="383"/>
      <c r="J1" s="383"/>
      <c r="K1" s="384"/>
    </row>
    <row r="3" ht="12.75">
      <c r="A3" s="385" t="s">
        <v>140</v>
      </c>
    </row>
    <row r="4" ht="12.75">
      <c r="A4" s="385" t="s">
        <v>141</v>
      </c>
    </row>
    <row r="6" spans="2:9" ht="18.75" customHeight="1">
      <c r="B6" s="534" t="s">
        <v>142</v>
      </c>
      <c r="C6" s="535"/>
      <c r="D6" s="535"/>
      <c r="E6" s="535"/>
      <c r="F6" s="535"/>
      <c r="G6" s="535"/>
      <c r="H6" s="535"/>
      <c r="I6" s="536"/>
    </row>
    <row r="7" spans="1:9" s="389" customFormat="1" ht="14.25">
      <c r="A7" s="386" t="s">
        <v>143</v>
      </c>
      <c r="B7" s="387" t="s">
        <v>144</v>
      </c>
      <c r="C7" s="388" t="s">
        <v>145</v>
      </c>
      <c r="D7" s="387" t="s">
        <v>146</v>
      </c>
      <c r="E7" s="388" t="s">
        <v>147</v>
      </c>
      <c r="F7" s="387" t="s">
        <v>148</v>
      </c>
      <c r="G7" s="388" t="s">
        <v>149</v>
      </c>
      <c r="H7" s="387" t="s">
        <v>150</v>
      </c>
      <c r="I7" s="388" t="s">
        <v>151</v>
      </c>
    </row>
    <row r="8" spans="1:9" s="389" customFormat="1" ht="14.25">
      <c r="A8" s="390" t="s">
        <v>152</v>
      </c>
      <c r="B8" s="391">
        <v>14000</v>
      </c>
      <c r="C8" s="392">
        <v>16000</v>
      </c>
      <c r="D8" s="391">
        <v>18000</v>
      </c>
      <c r="E8" s="392">
        <v>20000</v>
      </c>
      <c r="F8" s="391">
        <v>21600</v>
      </c>
      <c r="G8" s="392">
        <v>23200</v>
      </c>
      <c r="H8" s="391">
        <v>24800</v>
      </c>
      <c r="I8" s="392">
        <v>26400</v>
      </c>
    </row>
    <row r="9" spans="1:9" s="389" customFormat="1" ht="14.25">
      <c r="A9" s="390" t="s">
        <v>153</v>
      </c>
      <c r="B9" s="391">
        <v>23300</v>
      </c>
      <c r="C9" s="392">
        <v>26650</v>
      </c>
      <c r="D9" s="391">
        <v>29950</v>
      </c>
      <c r="E9" s="392">
        <v>33300</v>
      </c>
      <c r="F9" s="391">
        <v>35950</v>
      </c>
      <c r="G9" s="392">
        <v>38650</v>
      </c>
      <c r="H9" s="391">
        <v>41300</v>
      </c>
      <c r="I9" s="392">
        <v>43950</v>
      </c>
    </row>
    <row r="10" spans="1:9" s="389" customFormat="1" ht="14.25">
      <c r="A10" s="390" t="s">
        <v>154</v>
      </c>
      <c r="B10" s="391">
        <v>27960</v>
      </c>
      <c r="C10" s="392">
        <v>31980</v>
      </c>
      <c r="D10" s="391">
        <v>35940</v>
      </c>
      <c r="E10" s="392">
        <v>39960</v>
      </c>
      <c r="F10" s="391">
        <v>43140</v>
      </c>
      <c r="G10" s="392">
        <v>46380</v>
      </c>
      <c r="H10" s="391">
        <v>49560</v>
      </c>
      <c r="I10" s="392">
        <v>52740</v>
      </c>
    </row>
    <row r="11" spans="1:9" s="389" customFormat="1" ht="14.25">
      <c r="A11" s="390" t="s">
        <v>155</v>
      </c>
      <c r="B11" s="391">
        <v>37300</v>
      </c>
      <c r="C11" s="392">
        <v>42650</v>
      </c>
      <c r="D11" s="391">
        <v>47950</v>
      </c>
      <c r="E11" s="392">
        <v>53300</v>
      </c>
      <c r="F11" s="391">
        <v>57550</v>
      </c>
      <c r="G11" s="392">
        <v>61850</v>
      </c>
      <c r="H11" s="391">
        <v>66100</v>
      </c>
      <c r="I11" s="392">
        <v>70350</v>
      </c>
    </row>
    <row r="14" ht="12.75">
      <c r="A14" s="385" t="s">
        <v>156</v>
      </c>
    </row>
    <row r="15" ht="12.75">
      <c r="A15" s="385" t="s">
        <v>141</v>
      </c>
    </row>
    <row r="18" spans="3:9" ht="16.5" customHeight="1">
      <c r="C18" s="534" t="s">
        <v>157</v>
      </c>
      <c r="D18" s="535"/>
      <c r="E18" s="535"/>
      <c r="F18" s="535"/>
      <c r="G18" s="535"/>
      <c r="H18" s="535"/>
      <c r="I18" s="536"/>
    </row>
    <row r="19" spans="1:9" ht="18.75" customHeight="1">
      <c r="A19" s="537" t="s">
        <v>143</v>
      </c>
      <c r="B19" s="538"/>
      <c r="C19" s="393" t="s">
        <v>158</v>
      </c>
      <c r="D19" s="388" t="s">
        <v>159</v>
      </c>
      <c r="E19" s="393" t="s">
        <v>160</v>
      </c>
      <c r="F19" s="388" t="s">
        <v>161</v>
      </c>
      <c r="G19" s="393" t="s">
        <v>162</v>
      </c>
      <c r="H19" s="388" t="s">
        <v>163</v>
      </c>
      <c r="I19" s="393" t="s">
        <v>164</v>
      </c>
    </row>
    <row r="20" spans="1:9" ht="18.75" customHeight="1">
      <c r="A20" s="390" t="s">
        <v>165</v>
      </c>
      <c r="B20" s="394"/>
      <c r="C20" s="395">
        <v>582</v>
      </c>
      <c r="D20" s="394">
        <v>624</v>
      </c>
      <c r="E20" s="395">
        <v>748</v>
      </c>
      <c r="F20" s="394">
        <v>865</v>
      </c>
      <c r="G20" s="395">
        <v>966</v>
      </c>
      <c r="H20" s="394">
        <v>1065</v>
      </c>
      <c r="I20" s="395">
        <v>1165</v>
      </c>
    </row>
    <row r="21" spans="1:9" ht="18.75" customHeight="1">
      <c r="A21" s="390" t="s">
        <v>166</v>
      </c>
      <c r="B21" s="394"/>
      <c r="C21" s="395">
        <v>738</v>
      </c>
      <c r="D21" s="394">
        <v>792</v>
      </c>
      <c r="E21" s="395">
        <v>952</v>
      </c>
      <c r="F21" s="394">
        <v>1092</v>
      </c>
      <c r="G21" s="395">
        <v>1199</v>
      </c>
      <c r="H21" s="394">
        <v>1304</v>
      </c>
      <c r="I21" s="395">
        <v>1410</v>
      </c>
    </row>
    <row r="26" ht="15.75">
      <c r="A26" s="396" t="s">
        <v>167</v>
      </c>
    </row>
    <row r="29" spans="2:4" ht="17.25" customHeight="1">
      <c r="B29" s="397" t="s">
        <v>168</v>
      </c>
      <c r="C29" s="397"/>
      <c r="D29" s="397" t="s">
        <v>169</v>
      </c>
    </row>
    <row r="30" spans="2:4" ht="17.25" customHeight="1">
      <c r="B30" s="397" t="s">
        <v>170</v>
      </c>
      <c r="C30" s="397"/>
      <c r="D30" s="397" t="s">
        <v>171</v>
      </c>
    </row>
    <row r="31" spans="2:4" ht="17.25" customHeight="1">
      <c r="B31" s="397" t="s">
        <v>172</v>
      </c>
      <c r="C31" s="397"/>
      <c r="D31" s="397" t="s">
        <v>173</v>
      </c>
    </row>
    <row r="32" spans="2:4" ht="17.25" customHeight="1">
      <c r="B32" s="397" t="s">
        <v>174</v>
      </c>
      <c r="C32" s="397"/>
      <c r="D32" s="397" t="s">
        <v>175</v>
      </c>
    </row>
    <row r="33" spans="2:4" ht="17.25" customHeight="1">
      <c r="B33" s="397" t="s">
        <v>176</v>
      </c>
      <c r="C33" s="397"/>
      <c r="D33" s="397" t="s">
        <v>177</v>
      </c>
    </row>
    <row r="34" spans="2:4" ht="17.25" customHeight="1">
      <c r="B34" s="397" t="s">
        <v>178</v>
      </c>
      <c r="C34" s="397"/>
      <c r="D34" s="397" t="s">
        <v>179</v>
      </c>
    </row>
    <row r="35" spans="2:4" ht="17.25" customHeight="1">
      <c r="B35" s="397" t="s">
        <v>180</v>
      </c>
      <c r="C35" s="397"/>
      <c r="D35" s="397" t="s">
        <v>181</v>
      </c>
    </row>
  </sheetData>
  <sheetProtection password="CAB1" sheet="1" objects="1" scenarios="1" selectLockedCells="1"/>
  <mergeCells count="3">
    <mergeCell ref="B6:I6"/>
    <mergeCell ref="C18:I18"/>
    <mergeCell ref="A19:B19"/>
  </mergeCells>
  <printOptions horizontalCentered="1"/>
  <pageMargins left="0.5" right="0.5" top="1" bottom="0.5" header="0.25"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295"/>
  <sheetViews>
    <sheetView workbookViewId="0" topLeftCell="A1">
      <selection activeCell="B5" sqref="B5"/>
    </sheetView>
  </sheetViews>
  <sheetFormatPr defaultColWidth="9.140625" defaultRowHeight="12.75"/>
  <sheetData>
    <row r="1" spans="1:9" ht="23.25">
      <c r="A1" s="539" t="s">
        <v>182</v>
      </c>
      <c r="B1" s="539"/>
      <c r="C1" s="539"/>
      <c r="D1" s="539"/>
      <c r="E1" s="539"/>
      <c r="F1" s="539"/>
      <c r="G1" s="539"/>
      <c r="H1" s="539"/>
      <c r="I1" s="539"/>
    </row>
    <row r="3" spans="1:9" ht="12.75">
      <c r="A3" s="540" t="s">
        <v>719</v>
      </c>
      <c r="B3" s="540"/>
      <c r="C3" s="540"/>
      <c r="D3" s="540"/>
      <c r="E3" s="540"/>
      <c r="F3" s="540"/>
      <c r="G3" s="540"/>
      <c r="H3" s="540"/>
      <c r="I3" s="540"/>
    </row>
    <row r="5" spans="2:3" ht="15">
      <c r="B5" s="218"/>
      <c r="C5" t="s">
        <v>183</v>
      </c>
    </row>
    <row r="6" spans="2:3" ht="15">
      <c r="B6" s="218"/>
      <c r="C6" t="s">
        <v>184</v>
      </c>
    </row>
    <row r="8" ht="12.75">
      <c r="A8" s="403" t="s">
        <v>185</v>
      </c>
    </row>
    <row r="10" spans="1:2" ht="12.75">
      <c r="A10" s="404" t="s">
        <v>68</v>
      </c>
      <c r="B10" t="s">
        <v>186</v>
      </c>
    </row>
    <row r="11" spans="2:3" ht="12.75">
      <c r="B11" s="404" t="s">
        <v>187</v>
      </c>
      <c r="C11" s="452"/>
    </row>
    <row r="12" spans="2:3" ht="12.75">
      <c r="B12" s="404" t="s">
        <v>188</v>
      </c>
      <c r="C12" s="453"/>
    </row>
    <row r="14" spans="2:3" ht="15">
      <c r="B14" s="218"/>
      <c r="C14" t="s">
        <v>189</v>
      </c>
    </row>
    <row r="15" spans="2:3" ht="15">
      <c r="B15" s="218"/>
      <c r="C15" t="s">
        <v>190</v>
      </c>
    </row>
    <row r="17" spans="1:9" ht="12.75">
      <c r="A17" s="405" t="s">
        <v>191</v>
      </c>
      <c r="B17" s="540" t="s">
        <v>192</v>
      </c>
      <c r="C17" s="540"/>
      <c r="D17" s="540"/>
      <c r="E17" s="540"/>
      <c r="F17" s="540"/>
      <c r="G17" s="540"/>
      <c r="H17" s="540"/>
      <c r="I17" s="540"/>
    </row>
    <row r="18" spans="2:3" ht="12.75">
      <c r="B18" s="404" t="s">
        <v>187</v>
      </c>
      <c r="C18" s="452"/>
    </row>
    <row r="19" spans="2:3" ht="12.75">
      <c r="B19" s="404" t="s">
        <v>188</v>
      </c>
      <c r="C19" s="453"/>
    </row>
    <row r="21" spans="2:3" ht="15">
      <c r="B21" s="218"/>
      <c r="C21" t="s">
        <v>189</v>
      </c>
    </row>
    <row r="22" spans="2:3" ht="15">
      <c r="B22" s="218"/>
      <c r="C22" t="s">
        <v>190</v>
      </c>
    </row>
    <row r="24" spans="1:9" ht="12.75">
      <c r="A24" s="405" t="s">
        <v>193</v>
      </c>
      <c r="B24" s="540" t="s">
        <v>194</v>
      </c>
      <c r="C24" s="540"/>
      <c r="D24" s="540"/>
      <c r="E24" s="540"/>
      <c r="F24" s="540"/>
      <c r="G24" s="540"/>
      <c r="H24" s="540"/>
      <c r="I24" s="540"/>
    </row>
    <row r="25" spans="2:3" ht="12.75">
      <c r="B25" s="404" t="s">
        <v>187</v>
      </c>
      <c r="C25" s="452"/>
    </row>
    <row r="26" spans="2:3" ht="12.75">
      <c r="B26" s="404" t="s">
        <v>188</v>
      </c>
      <c r="C26" s="453"/>
    </row>
    <row r="28" spans="2:3" ht="15">
      <c r="B28" s="218"/>
      <c r="C28" t="s">
        <v>195</v>
      </c>
    </row>
    <row r="29" spans="2:3" ht="15">
      <c r="B29" s="218"/>
      <c r="C29" t="s">
        <v>196</v>
      </c>
    </row>
    <row r="31" spans="1:9" ht="12.75">
      <c r="A31" s="405" t="s">
        <v>197</v>
      </c>
      <c r="B31" s="540" t="s">
        <v>198</v>
      </c>
      <c r="C31" s="540"/>
      <c r="D31" s="540"/>
      <c r="E31" s="540"/>
      <c r="F31" s="540"/>
      <c r="G31" s="540"/>
      <c r="H31" s="540"/>
      <c r="I31" s="540"/>
    </row>
    <row r="32" spans="2:3" ht="12.75">
      <c r="B32" s="404" t="s">
        <v>187</v>
      </c>
      <c r="C32" s="452"/>
    </row>
    <row r="33" spans="2:3" ht="12.75">
      <c r="B33" s="404" t="s">
        <v>188</v>
      </c>
      <c r="C33" s="453"/>
    </row>
    <row r="35" spans="2:3" ht="15">
      <c r="B35" s="218"/>
      <c r="C35" t="s">
        <v>199</v>
      </c>
    </row>
    <row r="36" spans="2:3" ht="15">
      <c r="B36" s="218"/>
      <c r="C36" t="s">
        <v>200</v>
      </c>
    </row>
    <row r="37" spans="2:3" ht="15">
      <c r="B37" s="218"/>
      <c r="C37" t="s">
        <v>201</v>
      </c>
    </row>
    <row r="38" spans="2:3" ht="15">
      <c r="B38" s="218"/>
      <c r="C38" t="s">
        <v>202</v>
      </c>
    </row>
    <row r="40" ht="12.75">
      <c r="A40" s="406" t="s">
        <v>203</v>
      </c>
    </row>
    <row r="41" ht="7.5" customHeight="1"/>
    <row r="42" spans="1:9" ht="12.75">
      <c r="A42" s="405" t="s">
        <v>68</v>
      </c>
      <c r="B42" s="540" t="s">
        <v>204</v>
      </c>
      <c r="C42" s="540"/>
      <c r="D42" s="540"/>
      <c r="E42" s="540"/>
      <c r="F42" s="540"/>
      <c r="G42" s="540"/>
      <c r="H42" s="540"/>
      <c r="I42" s="540"/>
    </row>
    <row r="43" ht="7.5" customHeight="1"/>
    <row r="44" spans="2:3" ht="15">
      <c r="B44" s="218"/>
      <c r="C44" t="s">
        <v>205</v>
      </c>
    </row>
    <row r="45" spans="2:3" ht="15">
      <c r="B45" s="218"/>
      <c r="C45" t="s">
        <v>206</v>
      </c>
    </row>
    <row r="46" spans="2:3" ht="15">
      <c r="B46" s="218"/>
      <c r="C46" t="s">
        <v>207</v>
      </c>
    </row>
    <row r="47" ht="7.5" customHeight="1"/>
    <row r="48" spans="1:9" ht="12.75">
      <c r="A48" s="405" t="s">
        <v>191</v>
      </c>
      <c r="B48" s="540" t="s">
        <v>208</v>
      </c>
      <c r="C48" s="540"/>
      <c r="D48" s="540"/>
      <c r="E48" s="540"/>
      <c r="F48" s="540"/>
      <c r="G48" s="540"/>
      <c r="H48" s="540"/>
      <c r="I48" s="540"/>
    </row>
    <row r="49" ht="7.5" customHeight="1"/>
    <row r="50" spans="2:9" ht="15">
      <c r="B50" s="218"/>
      <c r="C50" s="540" t="s">
        <v>209</v>
      </c>
      <c r="D50" s="540"/>
      <c r="E50" s="540"/>
      <c r="F50" s="540"/>
      <c r="G50" s="540"/>
      <c r="H50" s="540"/>
      <c r="I50" s="540"/>
    </row>
    <row r="51" spans="1:9" ht="15">
      <c r="A51" s="407"/>
      <c r="B51" s="408"/>
      <c r="C51" s="540" t="s">
        <v>210</v>
      </c>
      <c r="D51" s="540"/>
      <c r="E51" s="540"/>
      <c r="F51" s="540"/>
      <c r="G51" s="540"/>
      <c r="H51" s="540"/>
      <c r="I51" s="540"/>
    </row>
    <row r="52" ht="15">
      <c r="B52" s="363"/>
    </row>
    <row r="53" spans="1:9" ht="12.75">
      <c r="A53" s="405" t="s">
        <v>193</v>
      </c>
      <c r="B53" s="540" t="s">
        <v>211</v>
      </c>
      <c r="C53" s="540"/>
      <c r="D53" s="540"/>
      <c r="E53" s="540"/>
      <c r="F53" s="540"/>
      <c r="G53" s="540"/>
      <c r="H53" s="540"/>
      <c r="I53" s="540"/>
    </row>
    <row r="55" spans="2:9" ht="15">
      <c r="B55" s="218"/>
      <c r="C55" s="540" t="s">
        <v>212</v>
      </c>
      <c r="D55" s="540"/>
      <c r="E55" s="540"/>
      <c r="F55" s="540"/>
      <c r="G55" s="540"/>
      <c r="H55" s="540"/>
      <c r="I55" s="540"/>
    </row>
    <row r="56" spans="1:9" ht="15">
      <c r="A56" s="407"/>
      <c r="B56" s="408"/>
      <c r="C56" s="540" t="s">
        <v>213</v>
      </c>
      <c r="D56" s="540"/>
      <c r="E56" s="540"/>
      <c r="F56" s="540"/>
      <c r="G56" s="540"/>
      <c r="H56" s="540"/>
      <c r="I56" s="540"/>
    </row>
    <row r="58" spans="2:9" ht="12.75">
      <c r="B58" s="540" t="s">
        <v>720</v>
      </c>
      <c r="C58" s="540"/>
      <c r="D58" s="540"/>
      <c r="E58" s="540"/>
      <c r="F58" s="540"/>
      <c r="G58" s="540"/>
      <c r="H58" s="540"/>
      <c r="I58" s="540"/>
    </row>
    <row r="60" ht="12.75">
      <c r="A60" s="406" t="s">
        <v>214</v>
      </c>
    </row>
    <row r="62" spans="2:9" ht="12.75">
      <c r="B62" s="540" t="s">
        <v>721</v>
      </c>
      <c r="C62" s="540"/>
      <c r="D62" s="540"/>
      <c r="E62" s="540"/>
      <c r="F62" s="540"/>
      <c r="G62" s="540"/>
      <c r="H62" s="540"/>
      <c r="I62" s="540"/>
    </row>
    <row r="64" spans="1:9" ht="12.75">
      <c r="A64" s="405" t="s">
        <v>68</v>
      </c>
      <c r="B64" s="540" t="s">
        <v>215</v>
      </c>
      <c r="C64" s="540"/>
      <c r="D64" s="540"/>
      <c r="E64" s="540"/>
      <c r="F64" s="540"/>
      <c r="G64" s="540"/>
      <c r="H64" s="540"/>
      <c r="I64" s="540"/>
    </row>
    <row r="65" spans="2:3" ht="12.75">
      <c r="B65" s="404" t="s">
        <v>187</v>
      </c>
      <c r="C65" s="452"/>
    </row>
    <row r="66" spans="2:3" ht="12.75">
      <c r="B66" s="404" t="s">
        <v>188</v>
      </c>
      <c r="C66" s="453"/>
    </row>
    <row r="68" spans="2:3" ht="15">
      <c r="B68" s="218"/>
      <c r="C68" t="s">
        <v>199</v>
      </c>
    </row>
    <row r="69" spans="2:3" ht="15">
      <c r="B69" s="218"/>
      <c r="C69" t="s">
        <v>200</v>
      </c>
    </row>
    <row r="70" spans="2:3" ht="15">
      <c r="B70" s="218"/>
      <c r="C70" t="s">
        <v>201</v>
      </c>
    </row>
    <row r="71" spans="2:3" ht="15">
      <c r="B71" s="218"/>
      <c r="C71" t="s">
        <v>202</v>
      </c>
    </row>
    <row r="73" spans="2:9" ht="12.75">
      <c r="B73" s="540" t="s">
        <v>216</v>
      </c>
      <c r="C73" s="540"/>
      <c r="D73" s="540"/>
      <c r="E73" s="540"/>
      <c r="F73" s="540"/>
      <c r="G73" s="540"/>
      <c r="H73" s="540"/>
      <c r="I73" s="540"/>
    </row>
    <row r="74" spans="2:9" ht="12.75">
      <c r="B74" s="404" t="s">
        <v>187</v>
      </c>
      <c r="C74" s="452"/>
      <c r="D74" s="402"/>
      <c r="E74" s="402"/>
      <c r="F74" s="402"/>
      <c r="G74" s="402"/>
      <c r="H74" s="402"/>
      <c r="I74" s="402"/>
    </row>
    <row r="75" spans="2:9" ht="12.75">
      <c r="B75" s="404" t="s">
        <v>188</v>
      </c>
      <c r="C75" s="453"/>
      <c r="D75" s="402"/>
      <c r="E75" s="402"/>
      <c r="F75" s="402"/>
      <c r="G75" s="402"/>
      <c r="H75" s="402"/>
      <c r="I75" s="402"/>
    </row>
    <row r="77" spans="2:3" ht="15">
      <c r="B77" s="218"/>
      <c r="C77" t="s">
        <v>200</v>
      </c>
    </row>
    <row r="78" spans="2:3" ht="15">
      <c r="B78" s="218"/>
      <c r="C78" t="s">
        <v>201</v>
      </c>
    </row>
    <row r="79" spans="2:3" ht="15">
      <c r="B79" s="218"/>
      <c r="C79" t="s">
        <v>202</v>
      </c>
    </row>
    <row r="81" spans="2:9" ht="12.75">
      <c r="B81" s="540" t="s">
        <v>722</v>
      </c>
      <c r="C81" s="540"/>
      <c r="D81" s="540"/>
      <c r="E81" s="540"/>
      <c r="F81" s="540"/>
      <c r="G81" s="540"/>
      <c r="H81" s="540"/>
      <c r="I81" s="540"/>
    </row>
    <row r="83" spans="2:9" ht="12.75">
      <c r="B83" s="540" t="s">
        <v>723</v>
      </c>
      <c r="C83" s="540"/>
      <c r="D83" s="540"/>
      <c r="E83" s="540"/>
      <c r="F83" s="540"/>
      <c r="G83" s="540"/>
      <c r="H83" s="540"/>
      <c r="I83" s="540"/>
    </row>
    <row r="85" spans="1:9" ht="12.75">
      <c r="A85" s="405" t="s">
        <v>191</v>
      </c>
      <c r="B85" s="540" t="s">
        <v>217</v>
      </c>
      <c r="C85" s="540"/>
      <c r="D85" s="540"/>
      <c r="E85" s="540"/>
      <c r="F85" s="540"/>
      <c r="G85" s="540"/>
      <c r="H85" s="540"/>
      <c r="I85" s="540"/>
    </row>
    <row r="86" spans="2:3" ht="12.75">
      <c r="B86" s="404" t="s">
        <v>187</v>
      </c>
      <c r="C86" s="452"/>
    </row>
    <row r="87" spans="2:3" ht="12.75">
      <c r="B87" s="404" t="s">
        <v>188</v>
      </c>
      <c r="C87" s="453"/>
    </row>
    <row r="89" spans="2:3" ht="15">
      <c r="B89" s="218"/>
      <c r="C89" t="s">
        <v>218</v>
      </c>
    </row>
    <row r="90" spans="2:3" ht="15">
      <c r="B90" s="218"/>
      <c r="C90" t="s">
        <v>201</v>
      </c>
    </row>
    <row r="91" spans="2:3" ht="15">
      <c r="B91" s="218"/>
      <c r="C91" t="s">
        <v>202</v>
      </c>
    </row>
    <row r="93" spans="1:9" ht="12.75">
      <c r="A93" s="405" t="s">
        <v>193</v>
      </c>
      <c r="B93" s="540" t="s">
        <v>724</v>
      </c>
      <c r="C93" s="540"/>
      <c r="D93" s="540"/>
      <c r="E93" s="540"/>
      <c r="F93" s="540"/>
      <c r="G93" s="540"/>
      <c r="H93" s="540"/>
      <c r="I93" s="540"/>
    </row>
    <row r="94" spans="2:3" ht="12.75">
      <c r="B94" s="404" t="s">
        <v>187</v>
      </c>
      <c r="C94" s="452"/>
    </row>
    <row r="95" spans="2:3" ht="12.75">
      <c r="B95" s="404" t="s">
        <v>188</v>
      </c>
      <c r="C95" s="453"/>
    </row>
    <row r="97" spans="2:3" ht="15">
      <c r="B97" s="218"/>
      <c r="C97" t="s">
        <v>199</v>
      </c>
    </row>
    <row r="98" spans="2:3" ht="15">
      <c r="B98" s="218"/>
      <c r="C98" t="s">
        <v>219</v>
      </c>
    </row>
    <row r="99" spans="2:3" ht="15">
      <c r="B99" s="218"/>
      <c r="C99" t="s">
        <v>220</v>
      </c>
    </row>
    <row r="101" spans="1:9" ht="12.75">
      <c r="A101" s="405" t="s">
        <v>197</v>
      </c>
      <c r="B101" s="540" t="s">
        <v>725</v>
      </c>
      <c r="C101" s="540"/>
      <c r="D101" s="540"/>
      <c r="E101" s="540"/>
      <c r="F101" s="540"/>
      <c r="G101" s="540"/>
      <c r="H101" s="540"/>
      <c r="I101" s="540"/>
    </row>
    <row r="102" spans="1:9" ht="12.75">
      <c r="A102" s="405"/>
      <c r="B102" s="404" t="s">
        <v>187</v>
      </c>
      <c r="C102" s="452"/>
      <c r="D102" s="402"/>
      <c r="E102" s="402"/>
      <c r="F102" s="402"/>
      <c r="G102" s="402"/>
      <c r="H102" s="402"/>
      <c r="I102" s="402"/>
    </row>
    <row r="103" spans="1:9" ht="12.75">
      <c r="A103" s="405"/>
      <c r="B103" s="404" t="s">
        <v>188</v>
      </c>
      <c r="C103" s="453"/>
      <c r="D103" s="402"/>
      <c r="E103" s="402"/>
      <c r="F103" s="402"/>
      <c r="G103" s="402"/>
      <c r="H103" s="402"/>
      <c r="I103" s="402"/>
    </row>
    <row r="105" spans="2:3" ht="15">
      <c r="B105" s="218"/>
      <c r="C105" t="s">
        <v>199</v>
      </c>
    </row>
    <row r="106" spans="2:3" ht="15">
      <c r="B106" s="218"/>
      <c r="C106" t="s">
        <v>219</v>
      </c>
    </row>
    <row r="107" spans="2:3" ht="15">
      <c r="B107" s="218"/>
      <c r="C107" t="s">
        <v>220</v>
      </c>
    </row>
    <row r="109" ht="12.75">
      <c r="A109" s="406" t="s">
        <v>221</v>
      </c>
    </row>
    <row r="110" ht="7.5" customHeight="1"/>
    <row r="111" spans="1:9" ht="12.75">
      <c r="A111" s="405" t="s">
        <v>68</v>
      </c>
      <c r="B111" s="540" t="s">
        <v>222</v>
      </c>
      <c r="C111" s="540"/>
      <c r="D111" s="540"/>
      <c r="E111" s="540"/>
      <c r="F111" s="540"/>
      <c r="G111" s="540"/>
      <c r="H111" s="540"/>
      <c r="I111" s="540"/>
    </row>
    <row r="112" spans="1:9" ht="12.75">
      <c r="A112" s="405"/>
      <c r="B112" s="404" t="s">
        <v>187</v>
      </c>
      <c r="C112" s="452"/>
      <c r="D112" s="402"/>
      <c r="E112" s="402"/>
      <c r="F112" s="402"/>
      <c r="G112" s="402"/>
      <c r="H112" s="402"/>
      <c r="I112" s="402"/>
    </row>
    <row r="113" spans="1:9" ht="12.75">
      <c r="A113" s="405"/>
      <c r="B113" s="404" t="s">
        <v>188</v>
      </c>
      <c r="C113" s="453"/>
      <c r="D113" s="402"/>
      <c r="E113" s="402"/>
      <c r="F113" s="402"/>
      <c r="G113" s="402"/>
      <c r="H113" s="402"/>
      <c r="I113" s="402"/>
    </row>
    <row r="115" spans="2:3" ht="15">
      <c r="B115" s="218"/>
      <c r="C115" t="s">
        <v>201</v>
      </c>
    </row>
    <row r="116" spans="2:3" ht="15">
      <c r="B116" s="218"/>
      <c r="C116" t="s">
        <v>223</v>
      </c>
    </row>
    <row r="118" spans="1:9" ht="12.75">
      <c r="A118" s="405" t="s">
        <v>191</v>
      </c>
      <c r="B118" s="540" t="s">
        <v>224</v>
      </c>
      <c r="C118" s="540"/>
      <c r="D118" s="540"/>
      <c r="E118" s="540"/>
      <c r="F118" s="540"/>
      <c r="G118" s="540"/>
      <c r="H118" s="540"/>
      <c r="I118" s="540"/>
    </row>
    <row r="119" spans="2:9" ht="12.75">
      <c r="B119" s="405" t="s">
        <v>225</v>
      </c>
      <c r="C119" s="540" t="s">
        <v>226</v>
      </c>
      <c r="D119" s="540"/>
      <c r="E119" s="540"/>
      <c r="F119" s="540"/>
      <c r="G119" s="540"/>
      <c r="H119" s="540"/>
      <c r="I119" s="540"/>
    </row>
    <row r="120" ht="6.75" customHeight="1"/>
    <row r="121" spans="2:9" ht="15">
      <c r="B121" s="218"/>
      <c r="C121" s="409" t="s">
        <v>227</v>
      </c>
      <c r="D121" s="409"/>
      <c r="E121" s="409"/>
      <c r="F121" s="409"/>
      <c r="G121" s="404" t="s">
        <v>187</v>
      </c>
      <c r="H121" s="452"/>
      <c r="I121" s="409"/>
    </row>
    <row r="122" spans="7:8" ht="12.75">
      <c r="G122" s="404" t="s">
        <v>188</v>
      </c>
      <c r="H122" s="453"/>
    </row>
    <row r="123" ht="12.75">
      <c r="C123" s="410" t="s">
        <v>228</v>
      </c>
    </row>
    <row r="124" spans="2:9" ht="12.75">
      <c r="B124" s="405" t="s">
        <v>229</v>
      </c>
      <c r="C124" s="540" t="s">
        <v>230</v>
      </c>
      <c r="D124" s="540"/>
      <c r="E124" s="540"/>
      <c r="F124" s="540"/>
      <c r="G124" s="540"/>
      <c r="H124" s="540"/>
      <c r="I124" s="540"/>
    </row>
    <row r="125" spans="7:8" ht="12.75">
      <c r="G125" s="404" t="s">
        <v>187</v>
      </c>
      <c r="H125" s="452"/>
    </row>
    <row r="126" spans="2:8" ht="15">
      <c r="B126" s="218"/>
      <c r="C126" t="s">
        <v>199</v>
      </c>
      <c r="G126" s="404" t="s">
        <v>188</v>
      </c>
      <c r="H126" s="453"/>
    </row>
    <row r="127" spans="2:3" ht="15">
      <c r="B127" s="218"/>
      <c r="C127" t="s">
        <v>219</v>
      </c>
    </row>
    <row r="128" spans="2:3" ht="15">
      <c r="B128" s="218"/>
      <c r="C128" t="s">
        <v>220</v>
      </c>
    </row>
    <row r="130" ht="12.75">
      <c r="A130" s="406" t="s">
        <v>231</v>
      </c>
    </row>
    <row r="131" ht="6.75" customHeight="1"/>
    <row r="132" spans="1:9" ht="12.75">
      <c r="A132" s="405" t="s">
        <v>68</v>
      </c>
      <c r="B132" s="540" t="s">
        <v>232</v>
      </c>
      <c r="C132" s="540"/>
      <c r="D132" s="540"/>
      <c r="E132" s="540"/>
      <c r="F132" s="540"/>
      <c r="G132" s="540"/>
      <c r="H132" s="540"/>
      <c r="I132" s="540"/>
    </row>
    <row r="134" spans="2:3" ht="15">
      <c r="B134" s="218"/>
      <c r="C134" t="s">
        <v>233</v>
      </c>
    </row>
    <row r="135" spans="2:3" ht="15">
      <c r="B135" s="218"/>
      <c r="C135" t="s">
        <v>220</v>
      </c>
    </row>
    <row r="136" ht="6.75" customHeight="1"/>
    <row r="137" spans="1:9" ht="12.75">
      <c r="A137" s="405" t="s">
        <v>191</v>
      </c>
      <c r="B137" s="540" t="s">
        <v>234</v>
      </c>
      <c r="C137" s="540"/>
      <c r="D137" s="540"/>
      <c r="E137" s="540"/>
      <c r="F137" s="540"/>
      <c r="G137" s="540"/>
      <c r="H137" s="540"/>
      <c r="I137" s="540"/>
    </row>
    <row r="139" ht="12.75">
      <c r="A139" s="406" t="s">
        <v>235</v>
      </c>
    </row>
    <row r="140" ht="6.75" customHeight="1"/>
    <row r="141" spans="1:9" ht="12.75">
      <c r="A141" s="405" t="s">
        <v>68</v>
      </c>
      <c r="B141" s="540" t="s">
        <v>236</v>
      </c>
      <c r="C141" s="540"/>
      <c r="D141" s="540"/>
      <c r="E141" s="540"/>
      <c r="F141" s="540"/>
      <c r="G141" s="540"/>
      <c r="H141" s="540"/>
      <c r="I141" s="540"/>
    </row>
    <row r="142" spans="1:9" ht="12.75">
      <c r="A142" s="405" t="s">
        <v>191</v>
      </c>
      <c r="B142" s="540" t="s">
        <v>701</v>
      </c>
      <c r="C142" s="540"/>
      <c r="D142" s="540"/>
      <c r="E142" s="540"/>
      <c r="F142" s="540"/>
      <c r="G142" s="540"/>
      <c r="H142" s="540"/>
      <c r="I142" s="540"/>
    </row>
    <row r="143" spans="1:9" ht="12.75">
      <c r="A143" s="405" t="s">
        <v>193</v>
      </c>
      <c r="B143" s="540" t="s">
        <v>726</v>
      </c>
      <c r="C143" s="540"/>
      <c r="D143" s="540"/>
      <c r="E143" s="540"/>
      <c r="F143" s="540"/>
      <c r="G143" s="540"/>
      <c r="H143" s="540"/>
      <c r="I143" s="540"/>
    </row>
    <row r="144" spans="1:9" ht="12.75">
      <c r="A144" s="405" t="s">
        <v>197</v>
      </c>
      <c r="B144" s="540" t="s">
        <v>702</v>
      </c>
      <c r="C144" s="540"/>
      <c r="D144" s="540"/>
      <c r="E144" s="540"/>
      <c r="F144" s="540"/>
      <c r="G144" s="540"/>
      <c r="H144" s="540"/>
      <c r="I144" s="540"/>
    </row>
    <row r="145" spans="1:9" ht="12.75">
      <c r="A145" s="405" t="s">
        <v>703</v>
      </c>
      <c r="B145" s="540" t="s">
        <v>727</v>
      </c>
      <c r="C145" s="540"/>
      <c r="D145" s="540"/>
      <c r="E145" s="540"/>
      <c r="F145" s="540"/>
      <c r="G145" s="540"/>
      <c r="H145" s="540"/>
      <c r="I145" s="540"/>
    </row>
    <row r="146" spans="1:9" ht="12.75">
      <c r="A146" s="405" t="s">
        <v>704</v>
      </c>
      <c r="B146" s="540" t="s">
        <v>705</v>
      </c>
      <c r="C146" s="540"/>
      <c r="D146" s="540"/>
      <c r="E146" s="540"/>
      <c r="F146" s="540"/>
      <c r="G146" s="540"/>
      <c r="H146" s="540"/>
      <c r="I146" s="540"/>
    </row>
    <row r="148" ht="12.75">
      <c r="A148" s="411" t="s">
        <v>706</v>
      </c>
    </row>
    <row r="149" spans="6:9" ht="74.25" customHeight="1">
      <c r="F149" s="412" t="s">
        <v>707</v>
      </c>
      <c r="G149" s="412" t="s">
        <v>708</v>
      </c>
      <c r="H149" s="412" t="s">
        <v>709</v>
      </c>
      <c r="I149" s="412" t="s">
        <v>710</v>
      </c>
    </row>
    <row r="150" spans="6:9" ht="12.75">
      <c r="F150" s="541" t="s">
        <v>711</v>
      </c>
      <c r="G150" s="541"/>
      <c r="H150" s="541"/>
      <c r="I150" s="541"/>
    </row>
    <row r="151" spans="6:9" ht="25.5">
      <c r="F151" s="542" t="s">
        <v>712</v>
      </c>
      <c r="G151" s="542"/>
      <c r="H151" s="542"/>
      <c r="I151" s="413" t="s">
        <v>713</v>
      </c>
    </row>
    <row r="152" spans="1:9" ht="12.75">
      <c r="A152" s="404" t="s">
        <v>36</v>
      </c>
      <c r="B152" s="414" t="s">
        <v>714</v>
      </c>
      <c r="C152" s="415"/>
      <c r="D152" s="415"/>
      <c r="E152" s="416"/>
      <c r="F152" s="543"/>
      <c r="G152" s="543"/>
      <c r="H152" s="543"/>
      <c r="I152" s="543"/>
    </row>
    <row r="153" spans="1:9" ht="12.75">
      <c r="A153" s="404"/>
      <c r="B153" s="544"/>
      <c r="C153" s="545"/>
      <c r="D153" s="545"/>
      <c r="E153" s="546"/>
      <c r="F153" s="543"/>
      <c r="G153" s="543"/>
      <c r="H153" s="543"/>
      <c r="I153" s="543"/>
    </row>
    <row r="154" spans="2:9" ht="12.75">
      <c r="B154" s="417" t="s">
        <v>715</v>
      </c>
      <c r="C154" s="547"/>
      <c r="D154" s="547"/>
      <c r="E154" s="548"/>
      <c r="F154" s="543"/>
      <c r="G154" s="543"/>
      <c r="H154" s="543"/>
      <c r="I154" s="543"/>
    </row>
    <row r="155" spans="2:9" ht="12.75">
      <c r="B155" s="417" t="s">
        <v>1082</v>
      </c>
      <c r="C155" s="547"/>
      <c r="D155" s="547"/>
      <c r="E155" s="548"/>
      <c r="F155" s="543"/>
      <c r="G155" s="543"/>
      <c r="H155" s="543"/>
      <c r="I155" s="543"/>
    </row>
    <row r="156" spans="2:9" ht="12.75">
      <c r="B156" s="417" t="s">
        <v>716</v>
      </c>
      <c r="C156" s="547"/>
      <c r="D156" s="547"/>
      <c r="E156" s="548"/>
      <c r="F156" s="543"/>
      <c r="G156" s="543"/>
      <c r="H156" s="543"/>
      <c r="I156" s="543"/>
    </row>
    <row r="157" spans="2:9" ht="12.75">
      <c r="B157" s="417"/>
      <c r="C157" s="547"/>
      <c r="D157" s="547"/>
      <c r="E157" s="548"/>
      <c r="F157" s="543"/>
      <c r="G157" s="543"/>
      <c r="H157" s="543"/>
      <c r="I157" s="543"/>
    </row>
    <row r="158" spans="2:9" ht="12.75">
      <c r="B158" s="417" t="s">
        <v>717</v>
      </c>
      <c r="C158" s="418"/>
      <c r="D158" s="547"/>
      <c r="E158" s="548"/>
      <c r="F158" s="543"/>
      <c r="G158" s="543"/>
      <c r="H158" s="543"/>
      <c r="I158" s="543"/>
    </row>
    <row r="159" spans="2:9" ht="12.75">
      <c r="B159" s="419" t="s">
        <v>718</v>
      </c>
      <c r="C159" s="335"/>
      <c r="D159" s="547"/>
      <c r="E159" s="548"/>
      <c r="F159" s="543"/>
      <c r="G159" s="543"/>
      <c r="H159" s="543"/>
      <c r="I159" s="543"/>
    </row>
    <row r="160" ht="7.5" customHeight="1"/>
    <row r="161" spans="1:9" ht="12.75">
      <c r="A161" s="404" t="s">
        <v>38</v>
      </c>
      <c r="B161" s="414" t="s">
        <v>714</v>
      </c>
      <c r="C161" s="415"/>
      <c r="D161" s="415"/>
      <c r="E161" s="416"/>
      <c r="F161" s="543"/>
      <c r="G161" s="543"/>
      <c r="H161" s="543"/>
      <c r="I161" s="543"/>
    </row>
    <row r="162" spans="1:9" ht="12.75">
      <c r="A162" s="404"/>
      <c r="B162" s="544"/>
      <c r="C162" s="545"/>
      <c r="D162" s="545"/>
      <c r="E162" s="546"/>
      <c r="F162" s="543"/>
      <c r="G162" s="543"/>
      <c r="H162" s="543"/>
      <c r="I162" s="543"/>
    </row>
    <row r="163" spans="2:9" ht="12.75">
      <c r="B163" s="417" t="s">
        <v>715</v>
      </c>
      <c r="C163" s="547"/>
      <c r="D163" s="547"/>
      <c r="E163" s="548"/>
      <c r="F163" s="543"/>
      <c r="G163" s="543"/>
      <c r="H163" s="543"/>
      <c r="I163" s="543"/>
    </row>
    <row r="164" spans="2:9" ht="12.75">
      <c r="B164" s="417" t="s">
        <v>1082</v>
      </c>
      <c r="C164" s="547"/>
      <c r="D164" s="547"/>
      <c r="E164" s="548"/>
      <c r="F164" s="543"/>
      <c r="G164" s="543"/>
      <c r="H164" s="543"/>
      <c r="I164" s="543"/>
    </row>
    <row r="165" spans="2:9" ht="12.75">
      <c r="B165" s="417" t="s">
        <v>716</v>
      </c>
      <c r="C165" s="547"/>
      <c r="D165" s="547"/>
      <c r="E165" s="548"/>
      <c r="F165" s="543"/>
      <c r="G165" s="543"/>
      <c r="H165" s="543"/>
      <c r="I165" s="543"/>
    </row>
    <row r="166" spans="2:9" ht="12.75">
      <c r="B166" s="417"/>
      <c r="C166" s="547"/>
      <c r="D166" s="547"/>
      <c r="E166" s="548"/>
      <c r="F166" s="543"/>
      <c r="G166" s="543"/>
      <c r="H166" s="543"/>
      <c r="I166" s="543"/>
    </row>
    <row r="167" spans="2:9" ht="12.75">
      <c r="B167" s="417" t="s">
        <v>717</v>
      </c>
      <c r="C167" s="418"/>
      <c r="D167" s="547"/>
      <c r="E167" s="548"/>
      <c r="F167" s="543"/>
      <c r="G167" s="543"/>
      <c r="H167" s="543"/>
      <c r="I167" s="543"/>
    </row>
    <row r="168" spans="2:9" ht="12.75">
      <c r="B168" s="419" t="s">
        <v>718</v>
      </c>
      <c r="C168" s="335"/>
      <c r="D168" s="547"/>
      <c r="E168" s="548"/>
      <c r="F168" s="543"/>
      <c r="G168" s="543"/>
      <c r="H168" s="543"/>
      <c r="I168" s="543"/>
    </row>
    <row r="169" ht="7.5" customHeight="1"/>
    <row r="170" spans="1:9" ht="12.75">
      <c r="A170" s="404" t="s">
        <v>39</v>
      </c>
      <c r="B170" s="414" t="s">
        <v>714</v>
      </c>
      <c r="C170" s="415"/>
      <c r="D170" s="415"/>
      <c r="E170" s="416"/>
      <c r="F170" s="543"/>
      <c r="G170" s="543"/>
      <c r="H170" s="543"/>
      <c r="I170" s="543"/>
    </row>
    <row r="171" spans="1:9" ht="12.75">
      <c r="A171" s="404"/>
      <c r="B171" s="544"/>
      <c r="C171" s="545"/>
      <c r="D171" s="545"/>
      <c r="E171" s="546"/>
      <c r="F171" s="543"/>
      <c r="G171" s="543"/>
      <c r="H171" s="543"/>
      <c r="I171" s="543"/>
    </row>
    <row r="172" spans="2:9" ht="12.75">
      <c r="B172" s="417" t="s">
        <v>715</v>
      </c>
      <c r="C172" s="547"/>
      <c r="D172" s="547"/>
      <c r="E172" s="548"/>
      <c r="F172" s="543"/>
      <c r="G172" s="543"/>
      <c r="H172" s="543"/>
      <c r="I172" s="543"/>
    </row>
    <row r="173" spans="2:9" ht="12.75">
      <c r="B173" s="417" t="s">
        <v>1082</v>
      </c>
      <c r="C173" s="547"/>
      <c r="D173" s="547"/>
      <c r="E173" s="548"/>
      <c r="F173" s="543"/>
      <c r="G173" s="543"/>
      <c r="H173" s="543"/>
      <c r="I173" s="543"/>
    </row>
    <row r="174" spans="2:9" ht="12.75">
      <c r="B174" s="417" t="s">
        <v>716</v>
      </c>
      <c r="C174" s="547"/>
      <c r="D174" s="547"/>
      <c r="E174" s="548"/>
      <c r="F174" s="543"/>
      <c r="G174" s="543"/>
      <c r="H174" s="543"/>
      <c r="I174" s="543"/>
    </row>
    <row r="175" spans="2:9" ht="12.75">
      <c r="B175" s="417"/>
      <c r="C175" s="547"/>
      <c r="D175" s="547"/>
      <c r="E175" s="548"/>
      <c r="F175" s="543"/>
      <c r="G175" s="543"/>
      <c r="H175" s="543"/>
      <c r="I175" s="543"/>
    </row>
    <row r="176" spans="2:9" ht="12.75">
      <c r="B176" s="417" t="s">
        <v>717</v>
      </c>
      <c r="C176" s="418"/>
      <c r="D176" s="547"/>
      <c r="E176" s="548"/>
      <c r="F176" s="543"/>
      <c r="G176" s="543"/>
      <c r="H176" s="543"/>
      <c r="I176" s="543"/>
    </row>
    <row r="177" spans="2:9" ht="12.75">
      <c r="B177" s="419" t="s">
        <v>718</v>
      </c>
      <c r="C177" s="335"/>
      <c r="D177" s="547"/>
      <c r="E177" s="548"/>
      <c r="F177" s="543"/>
      <c r="G177" s="543"/>
      <c r="H177" s="543"/>
      <c r="I177" s="543"/>
    </row>
    <row r="178" ht="7.5" customHeight="1"/>
    <row r="179" spans="1:9" ht="12.75">
      <c r="A179" s="404" t="s">
        <v>238</v>
      </c>
      <c r="B179" s="414" t="s">
        <v>714</v>
      </c>
      <c r="C179" s="415"/>
      <c r="D179" s="415"/>
      <c r="E179" s="416"/>
      <c r="F179" s="543"/>
      <c r="G179" s="543"/>
      <c r="H179" s="543"/>
      <c r="I179" s="543"/>
    </row>
    <row r="180" spans="1:9" ht="12.75">
      <c r="A180" s="404"/>
      <c r="B180" s="544"/>
      <c r="C180" s="545"/>
      <c r="D180" s="545"/>
      <c r="E180" s="546"/>
      <c r="F180" s="543"/>
      <c r="G180" s="543"/>
      <c r="H180" s="543"/>
      <c r="I180" s="543"/>
    </row>
    <row r="181" spans="2:9" ht="12.75">
      <c r="B181" s="417" t="s">
        <v>715</v>
      </c>
      <c r="C181" s="547"/>
      <c r="D181" s="547"/>
      <c r="E181" s="548"/>
      <c r="F181" s="543"/>
      <c r="G181" s="543"/>
      <c r="H181" s="543"/>
      <c r="I181" s="543"/>
    </row>
    <row r="182" spans="2:9" ht="12.75">
      <c r="B182" s="417" t="s">
        <v>1082</v>
      </c>
      <c r="C182" s="547"/>
      <c r="D182" s="547"/>
      <c r="E182" s="548"/>
      <c r="F182" s="543"/>
      <c r="G182" s="543"/>
      <c r="H182" s="543"/>
      <c r="I182" s="543"/>
    </row>
    <row r="183" spans="2:9" ht="12.75">
      <c r="B183" s="417" t="s">
        <v>716</v>
      </c>
      <c r="C183" s="547"/>
      <c r="D183" s="547"/>
      <c r="E183" s="548"/>
      <c r="F183" s="543"/>
      <c r="G183" s="543"/>
      <c r="H183" s="543"/>
      <c r="I183" s="543"/>
    </row>
    <row r="184" spans="2:9" ht="12.75">
      <c r="B184" s="417"/>
      <c r="C184" s="547"/>
      <c r="D184" s="547"/>
      <c r="E184" s="548"/>
      <c r="F184" s="543"/>
      <c r="G184" s="543"/>
      <c r="H184" s="543"/>
      <c r="I184" s="543"/>
    </row>
    <row r="185" spans="2:9" ht="12.75">
      <c r="B185" s="417" t="s">
        <v>717</v>
      </c>
      <c r="C185" s="418"/>
      <c r="D185" s="547"/>
      <c r="E185" s="548"/>
      <c r="F185" s="543"/>
      <c r="G185" s="543"/>
      <c r="H185" s="543"/>
      <c r="I185" s="543"/>
    </row>
    <row r="186" spans="2:9" ht="12.75">
      <c r="B186" s="419" t="s">
        <v>718</v>
      </c>
      <c r="C186" s="335"/>
      <c r="D186" s="547"/>
      <c r="E186" s="548"/>
      <c r="F186" s="543"/>
      <c r="G186" s="543"/>
      <c r="H186" s="543"/>
      <c r="I186" s="543"/>
    </row>
    <row r="187" ht="7.5" customHeight="1"/>
    <row r="188" spans="1:9" ht="12.75">
      <c r="A188" s="404" t="s">
        <v>244</v>
      </c>
      <c r="B188" s="414" t="s">
        <v>714</v>
      </c>
      <c r="C188" s="415"/>
      <c r="D188" s="415"/>
      <c r="E188" s="416"/>
      <c r="F188" s="543"/>
      <c r="G188" s="543"/>
      <c r="H188" s="543"/>
      <c r="I188" s="543"/>
    </row>
    <row r="189" spans="1:9" ht="12.75">
      <c r="A189" s="404"/>
      <c r="B189" s="544"/>
      <c r="C189" s="545"/>
      <c r="D189" s="545"/>
      <c r="E189" s="546"/>
      <c r="F189" s="543"/>
      <c r="G189" s="543"/>
      <c r="H189" s="543"/>
      <c r="I189" s="543"/>
    </row>
    <row r="190" spans="2:9" ht="12.75">
      <c r="B190" s="417" t="s">
        <v>715</v>
      </c>
      <c r="C190" s="547"/>
      <c r="D190" s="547"/>
      <c r="E190" s="548"/>
      <c r="F190" s="543"/>
      <c r="G190" s="543"/>
      <c r="H190" s="543"/>
      <c r="I190" s="543"/>
    </row>
    <row r="191" spans="2:9" ht="12.75">
      <c r="B191" s="417" t="s">
        <v>1082</v>
      </c>
      <c r="C191" s="547"/>
      <c r="D191" s="547"/>
      <c r="E191" s="548"/>
      <c r="F191" s="543"/>
      <c r="G191" s="543"/>
      <c r="H191" s="543"/>
      <c r="I191" s="543"/>
    </row>
    <row r="192" spans="2:9" ht="12.75">
      <c r="B192" s="417" t="s">
        <v>716</v>
      </c>
      <c r="C192" s="547"/>
      <c r="D192" s="547"/>
      <c r="E192" s="548"/>
      <c r="F192" s="543"/>
      <c r="G192" s="543"/>
      <c r="H192" s="543"/>
      <c r="I192" s="543"/>
    </row>
    <row r="193" spans="2:9" ht="12.75">
      <c r="B193" s="417"/>
      <c r="C193" s="547"/>
      <c r="D193" s="547"/>
      <c r="E193" s="548"/>
      <c r="F193" s="543"/>
      <c r="G193" s="543"/>
      <c r="H193" s="543"/>
      <c r="I193" s="543"/>
    </row>
    <row r="194" spans="2:9" ht="12.75">
      <c r="B194" s="417" t="s">
        <v>717</v>
      </c>
      <c r="C194" s="418"/>
      <c r="D194" s="547"/>
      <c r="E194" s="548"/>
      <c r="F194" s="543"/>
      <c r="G194" s="543"/>
      <c r="H194" s="543"/>
      <c r="I194" s="543"/>
    </row>
    <row r="195" spans="2:9" ht="12.75">
      <c r="B195" s="419" t="s">
        <v>718</v>
      </c>
      <c r="C195" s="335"/>
      <c r="D195" s="547"/>
      <c r="E195" s="548"/>
      <c r="F195" s="543"/>
      <c r="G195" s="543"/>
      <c r="H195" s="543"/>
      <c r="I195" s="543"/>
    </row>
    <row r="197" spans="1:9" ht="12.75">
      <c r="A197" s="404" t="s">
        <v>306</v>
      </c>
      <c r="B197" s="414" t="s">
        <v>714</v>
      </c>
      <c r="C197" s="415"/>
      <c r="D197" s="415"/>
      <c r="E197" s="416"/>
      <c r="F197" s="543"/>
      <c r="G197" s="543"/>
      <c r="H197" s="543"/>
      <c r="I197" s="543"/>
    </row>
    <row r="198" spans="1:9" ht="12.75">
      <c r="A198" s="404"/>
      <c r="B198" s="544"/>
      <c r="C198" s="545"/>
      <c r="D198" s="545"/>
      <c r="E198" s="546"/>
      <c r="F198" s="543"/>
      <c r="G198" s="543"/>
      <c r="H198" s="543"/>
      <c r="I198" s="543"/>
    </row>
    <row r="199" spans="2:9" ht="12.75">
      <c r="B199" s="417" t="s">
        <v>715</v>
      </c>
      <c r="C199" s="547"/>
      <c r="D199" s="547"/>
      <c r="E199" s="548"/>
      <c r="F199" s="543"/>
      <c r="G199" s="543"/>
      <c r="H199" s="543"/>
      <c r="I199" s="543"/>
    </row>
    <row r="200" spans="2:9" ht="12.75">
      <c r="B200" s="417" t="s">
        <v>1082</v>
      </c>
      <c r="C200" s="547"/>
      <c r="D200" s="547"/>
      <c r="E200" s="548"/>
      <c r="F200" s="543"/>
      <c r="G200" s="543"/>
      <c r="H200" s="543"/>
      <c r="I200" s="543"/>
    </row>
    <row r="201" spans="2:9" ht="12.75">
      <c r="B201" s="417" t="s">
        <v>716</v>
      </c>
      <c r="C201" s="547"/>
      <c r="D201" s="547"/>
      <c r="E201" s="548"/>
      <c r="F201" s="543"/>
      <c r="G201" s="543"/>
      <c r="H201" s="543"/>
      <c r="I201" s="543"/>
    </row>
    <row r="202" spans="2:9" ht="12.75">
      <c r="B202" s="417"/>
      <c r="C202" s="547"/>
      <c r="D202" s="547"/>
      <c r="E202" s="548"/>
      <c r="F202" s="543"/>
      <c r="G202" s="543"/>
      <c r="H202" s="543"/>
      <c r="I202" s="543"/>
    </row>
    <row r="203" spans="2:9" ht="12.75">
      <c r="B203" s="417" t="s">
        <v>717</v>
      </c>
      <c r="C203" s="418"/>
      <c r="D203" s="547"/>
      <c r="E203" s="548"/>
      <c r="F203" s="543"/>
      <c r="G203" s="543"/>
      <c r="H203" s="543"/>
      <c r="I203" s="543"/>
    </row>
    <row r="204" spans="2:9" ht="12.75">
      <c r="B204" s="419" t="s">
        <v>718</v>
      </c>
      <c r="C204" s="335"/>
      <c r="D204" s="547"/>
      <c r="E204" s="548"/>
      <c r="F204" s="543"/>
      <c r="G204" s="543"/>
      <c r="H204" s="543"/>
      <c r="I204" s="543"/>
    </row>
    <row r="205" ht="7.5" customHeight="1"/>
    <row r="206" spans="1:9" ht="12.75">
      <c r="A206" s="404" t="s">
        <v>307</v>
      </c>
      <c r="B206" s="414" t="s">
        <v>714</v>
      </c>
      <c r="C206" s="415"/>
      <c r="D206" s="415"/>
      <c r="E206" s="416"/>
      <c r="F206" s="543"/>
      <c r="G206" s="543"/>
      <c r="H206" s="543"/>
      <c r="I206" s="543"/>
    </row>
    <row r="207" spans="1:9" ht="12.75">
      <c r="A207" s="404"/>
      <c r="B207" s="544"/>
      <c r="C207" s="545"/>
      <c r="D207" s="545"/>
      <c r="E207" s="546"/>
      <c r="F207" s="543"/>
      <c r="G207" s="543"/>
      <c r="H207" s="543"/>
      <c r="I207" s="543"/>
    </row>
    <row r="208" spans="2:9" ht="12.75">
      <c r="B208" s="417" t="s">
        <v>715</v>
      </c>
      <c r="C208" s="547"/>
      <c r="D208" s="547"/>
      <c r="E208" s="548"/>
      <c r="F208" s="543"/>
      <c r="G208" s="543"/>
      <c r="H208" s="543"/>
      <c r="I208" s="543"/>
    </row>
    <row r="209" spans="2:9" ht="12.75">
      <c r="B209" s="417" t="s">
        <v>1082</v>
      </c>
      <c r="C209" s="547"/>
      <c r="D209" s="547"/>
      <c r="E209" s="548"/>
      <c r="F209" s="543"/>
      <c r="G209" s="543"/>
      <c r="H209" s="543"/>
      <c r="I209" s="543"/>
    </row>
    <row r="210" spans="2:9" ht="12.75">
      <c r="B210" s="417" t="s">
        <v>716</v>
      </c>
      <c r="C210" s="547"/>
      <c r="D210" s="547"/>
      <c r="E210" s="548"/>
      <c r="F210" s="543"/>
      <c r="G210" s="543"/>
      <c r="H210" s="543"/>
      <c r="I210" s="543"/>
    </row>
    <row r="211" spans="2:9" ht="12.75">
      <c r="B211" s="417"/>
      <c r="C211" s="547"/>
      <c r="D211" s="547"/>
      <c r="E211" s="548"/>
      <c r="F211" s="543"/>
      <c r="G211" s="543"/>
      <c r="H211" s="543"/>
      <c r="I211" s="543"/>
    </row>
    <row r="212" spans="2:9" ht="12.75">
      <c r="B212" s="417" t="s">
        <v>717</v>
      </c>
      <c r="C212" s="418"/>
      <c r="D212" s="547"/>
      <c r="E212" s="548"/>
      <c r="F212" s="543"/>
      <c r="G212" s="543"/>
      <c r="H212" s="543"/>
      <c r="I212" s="543"/>
    </row>
    <row r="213" spans="2:9" ht="12.75">
      <c r="B213" s="419" t="s">
        <v>718</v>
      </c>
      <c r="C213" s="335"/>
      <c r="D213" s="547"/>
      <c r="E213" s="548"/>
      <c r="F213" s="543"/>
      <c r="G213" s="543"/>
      <c r="H213" s="543"/>
      <c r="I213" s="543"/>
    </row>
    <row r="214" ht="7.5" customHeight="1"/>
    <row r="215" spans="1:9" ht="12.75">
      <c r="A215" s="404" t="s">
        <v>310</v>
      </c>
      <c r="B215" s="414" t="s">
        <v>714</v>
      </c>
      <c r="C215" s="415"/>
      <c r="D215" s="415"/>
      <c r="E215" s="416"/>
      <c r="F215" s="543"/>
      <c r="G215" s="543"/>
      <c r="H215" s="543"/>
      <c r="I215" s="543"/>
    </row>
    <row r="216" spans="1:9" ht="12.75">
      <c r="A216" s="404"/>
      <c r="B216" s="544"/>
      <c r="C216" s="545"/>
      <c r="D216" s="545"/>
      <c r="E216" s="546"/>
      <c r="F216" s="543"/>
      <c r="G216" s="543"/>
      <c r="H216" s="543"/>
      <c r="I216" s="543"/>
    </row>
    <row r="217" spans="2:9" ht="12.75">
      <c r="B217" s="417" t="s">
        <v>715</v>
      </c>
      <c r="C217" s="547"/>
      <c r="D217" s="547"/>
      <c r="E217" s="548"/>
      <c r="F217" s="543"/>
      <c r="G217" s="543"/>
      <c r="H217" s="543"/>
      <c r="I217" s="543"/>
    </row>
    <row r="218" spans="2:9" ht="12.75">
      <c r="B218" s="417" t="s">
        <v>1082</v>
      </c>
      <c r="C218" s="547"/>
      <c r="D218" s="547"/>
      <c r="E218" s="548"/>
      <c r="F218" s="543"/>
      <c r="G218" s="543"/>
      <c r="H218" s="543"/>
      <c r="I218" s="543"/>
    </row>
    <row r="219" spans="2:9" ht="12.75">
      <c r="B219" s="417" t="s">
        <v>716</v>
      </c>
      <c r="C219" s="547"/>
      <c r="D219" s="547"/>
      <c r="E219" s="548"/>
      <c r="F219" s="543"/>
      <c r="G219" s="543"/>
      <c r="H219" s="543"/>
      <c r="I219" s="543"/>
    </row>
    <row r="220" spans="2:9" ht="12.75">
      <c r="B220" s="417"/>
      <c r="C220" s="547"/>
      <c r="D220" s="547"/>
      <c r="E220" s="548"/>
      <c r="F220" s="543"/>
      <c r="G220" s="543"/>
      <c r="H220" s="543"/>
      <c r="I220" s="543"/>
    </row>
    <row r="221" spans="2:9" ht="12.75">
      <c r="B221" s="417" t="s">
        <v>717</v>
      </c>
      <c r="C221" s="418"/>
      <c r="D221" s="547"/>
      <c r="E221" s="548"/>
      <c r="F221" s="543"/>
      <c r="G221" s="543"/>
      <c r="H221" s="543"/>
      <c r="I221" s="543"/>
    </row>
    <row r="222" spans="2:9" ht="12.75">
      <c r="B222" s="419" t="s">
        <v>718</v>
      </c>
      <c r="C222" s="335"/>
      <c r="D222" s="547"/>
      <c r="E222" s="548"/>
      <c r="F222" s="543"/>
      <c r="G222" s="543"/>
      <c r="H222" s="543"/>
      <c r="I222" s="543"/>
    </row>
    <row r="223" ht="7.5" customHeight="1"/>
    <row r="224" spans="1:9" ht="12.75">
      <c r="A224" s="404" t="s">
        <v>585</v>
      </c>
      <c r="B224" s="414" t="s">
        <v>714</v>
      </c>
      <c r="C224" s="415"/>
      <c r="D224" s="415"/>
      <c r="E224" s="416"/>
      <c r="F224" s="543"/>
      <c r="G224" s="543"/>
      <c r="H224" s="543"/>
      <c r="I224" s="543"/>
    </row>
    <row r="225" spans="1:9" ht="12.75">
      <c r="A225" s="404"/>
      <c r="B225" s="544"/>
      <c r="C225" s="545"/>
      <c r="D225" s="545"/>
      <c r="E225" s="546"/>
      <c r="F225" s="543"/>
      <c r="G225" s="543"/>
      <c r="H225" s="543"/>
      <c r="I225" s="543"/>
    </row>
    <row r="226" spans="2:9" ht="12.75">
      <c r="B226" s="417" t="s">
        <v>715</v>
      </c>
      <c r="C226" s="547"/>
      <c r="D226" s="547"/>
      <c r="E226" s="548"/>
      <c r="F226" s="543"/>
      <c r="G226" s="543"/>
      <c r="H226" s="543"/>
      <c r="I226" s="543"/>
    </row>
    <row r="227" spans="2:9" ht="12.75">
      <c r="B227" s="417" t="s">
        <v>1082</v>
      </c>
      <c r="C227" s="547"/>
      <c r="D227" s="547"/>
      <c r="E227" s="548"/>
      <c r="F227" s="543"/>
      <c r="G227" s="543"/>
      <c r="H227" s="543"/>
      <c r="I227" s="543"/>
    </row>
    <row r="228" spans="2:9" ht="12.75">
      <c r="B228" s="417" t="s">
        <v>716</v>
      </c>
      <c r="C228" s="547"/>
      <c r="D228" s="547"/>
      <c r="E228" s="548"/>
      <c r="F228" s="543"/>
      <c r="G228" s="543"/>
      <c r="H228" s="543"/>
      <c r="I228" s="543"/>
    </row>
    <row r="229" spans="2:9" ht="12.75">
      <c r="B229" s="417"/>
      <c r="C229" s="547"/>
      <c r="D229" s="547"/>
      <c r="E229" s="548"/>
      <c r="F229" s="543"/>
      <c r="G229" s="543"/>
      <c r="H229" s="543"/>
      <c r="I229" s="543"/>
    </row>
    <row r="230" spans="2:9" ht="12.75">
      <c r="B230" s="417" t="s">
        <v>717</v>
      </c>
      <c r="C230" s="418"/>
      <c r="D230" s="547"/>
      <c r="E230" s="548"/>
      <c r="F230" s="543"/>
      <c r="G230" s="543"/>
      <c r="H230" s="543"/>
      <c r="I230" s="543"/>
    </row>
    <row r="231" spans="2:9" ht="12.75">
      <c r="B231" s="419" t="s">
        <v>718</v>
      </c>
      <c r="C231" s="335"/>
      <c r="D231" s="547"/>
      <c r="E231" s="548"/>
      <c r="F231" s="543"/>
      <c r="G231" s="543"/>
      <c r="H231" s="543"/>
      <c r="I231" s="543"/>
    </row>
    <row r="232" ht="7.5" customHeight="1"/>
    <row r="233" spans="1:9" ht="12.75">
      <c r="A233" s="404" t="s">
        <v>587</v>
      </c>
      <c r="B233" s="414" t="s">
        <v>714</v>
      </c>
      <c r="C233" s="415"/>
      <c r="D233" s="415"/>
      <c r="E233" s="416"/>
      <c r="F233" s="543"/>
      <c r="G233" s="543"/>
      <c r="H233" s="543"/>
      <c r="I233" s="543"/>
    </row>
    <row r="234" spans="1:9" ht="12.75">
      <c r="A234" s="404"/>
      <c r="B234" s="544"/>
      <c r="C234" s="545"/>
      <c r="D234" s="545"/>
      <c r="E234" s="546"/>
      <c r="F234" s="543"/>
      <c r="G234" s="543"/>
      <c r="H234" s="543"/>
      <c r="I234" s="543"/>
    </row>
    <row r="235" spans="2:9" ht="12.75">
      <c r="B235" s="417" t="s">
        <v>715</v>
      </c>
      <c r="C235" s="547"/>
      <c r="D235" s="547"/>
      <c r="E235" s="548"/>
      <c r="F235" s="543"/>
      <c r="G235" s="543"/>
      <c r="H235" s="543"/>
      <c r="I235" s="543"/>
    </row>
    <row r="236" spans="2:9" ht="12.75">
      <c r="B236" s="417" t="s">
        <v>1082</v>
      </c>
      <c r="C236" s="547"/>
      <c r="D236" s="547"/>
      <c r="E236" s="548"/>
      <c r="F236" s="543"/>
      <c r="G236" s="543"/>
      <c r="H236" s="543"/>
      <c r="I236" s="543"/>
    </row>
    <row r="237" spans="2:9" ht="12.75">
      <c r="B237" s="417" t="s">
        <v>716</v>
      </c>
      <c r="C237" s="547"/>
      <c r="D237" s="547"/>
      <c r="E237" s="548"/>
      <c r="F237" s="543"/>
      <c r="G237" s="543"/>
      <c r="H237" s="543"/>
      <c r="I237" s="543"/>
    </row>
    <row r="238" spans="2:9" ht="12.75">
      <c r="B238" s="417"/>
      <c r="C238" s="547"/>
      <c r="D238" s="547"/>
      <c r="E238" s="548"/>
      <c r="F238" s="543"/>
      <c r="G238" s="543"/>
      <c r="H238" s="543"/>
      <c r="I238" s="543"/>
    </row>
    <row r="239" spans="2:9" ht="12.75">
      <c r="B239" s="417" t="s">
        <v>717</v>
      </c>
      <c r="C239" s="418"/>
      <c r="D239" s="547"/>
      <c r="E239" s="548"/>
      <c r="F239" s="543"/>
      <c r="G239" s="543"/>
      <c r="H239" s="543"/>
      <c r="I239" s="543"/>
    </row>
    <row r="240" spans="2:9" ht="12.75">
      <c r="B240" s="419" t="s">
        <v>718</v>
      </c>
      <c r="C240" s="335"/>
      <c r="D240" s="547"/>
      <c r="E240" s="548"/>
      <c r="F240" s="543"/>
      <c r="G240" s="543"/>
      <c r="H240" s="543"/>
      <c r="I240" s="543"/>
    </row>
    <row r="242" spans="1:9" ht="12.75">
      <c r="A242" s="404" t="s">
        <v>589</v>
      </c>
      <c r="B242" s="414" t="s">
        <v>714</v>
      </c>
      <c r="C242" s="415"/>
      <c r="D242" s="415"/>
      <c r="E242" s="416"/>
      <c r="F242" s="543"/>
      <c r="G242" s="543"/>
      <c r="H242" s="543"/>
      <c r="I242" s="543"/>
    </row>
    <row r="243" spans="1:9" ht="12.75">
      <c r="A243" s="404"/>
      <c r="B243" s="544"/>
      <c r="C243" s="545"/>
      <c r="D243" s="545"/>
      <c r="E243" s="546"/>
      <c r="F243" s="543"/>
      <c r="G243" s="543"/>
      <c r="H243" s="543"/>
      <c r="I243" s="543"/>
    </row>
    <row r="244" spans="2:9" ht="12.75">
      <c r="B244" s="417" t="s">
        <v>715</v>
      </c>
      <c r="C244" s="547"/>
      <c r="D244" s="547"/>
      <c r="E244" s="548"/>
      <c r="F244" s="543"/>
      <c r="G244" s="543"/>
      <c r="H244" s="543"/>
      <c r="I244" s="543"/>
    </row>
    <row r="245" spans="2:9" ht="12.75">
      <c r="B245" s="417" t="s">
        <v>1082</v>
      </c>
      <c r="C245" s="547"/>
      <c r="D245" s="547"/>
      <c r="E245" s="548"/>
      <c r="F245" s="543"/>
      <c r="G245" s="543"/>
      <c r="H245" s="543"/>
      <c r="I245" s="543"/>
    </row>
    <row r="246" spans="2:9" ht="12.75">
      <c r="B246" s="417" t="s">
        <v>716</v>
      </c>
      <c r="C246" s="547"/>
      <c r="D246" s="547"/>
      <c r="E246" s="548"/>
      <c r="F246" s="543"/>
      <c r="G246" s="543"/>
      <c r="H246" s="543"/>
      <c r="I246" s="543"/>
    </row>
    <row r="247" spans="2:9" ht="12.75">
      <c r="B247" s="417"/>
      <c r="C247" s="547"/>
      <c r="D247" s="547"/>
      <c r="E247" s="548"/>
      <c r="F247" s="543"/>
      <c r="G247" s="543"/>
      <c r="H247" s="543"/>
      <c r="I247" s="543"/>
    </row>
    <row r="248" spans="2:9" ht="12.75">
      <c r="B248" s="417" t="s">
        <v>717</v>
      </c>
      <c r="C248" s="418"/>
      <c r="D248" s="547"/>
      <c r="E248" s="548"/>
      <c r="F248" s="543"/>
      <c r="G248" s="543"/>
      <c r="H248" s="543"/>
      <c r="I248" s="543"/>
    </row>
    <row r="249" spans="2:9" ht="12.75">
      <c r="B249" s="419" t="s">
        <v>718</v>
      </c>
      <c r="C249" s="335"/>
      <c r="D249" s="547"/>
      <c r="E249" s="548"/>
      <c r="F249" s="543"/>
      <c r="G249" s="543"/>
      <c r="H249" s="543"/>
      <c r="I249" s="543"/>
    </row>
    <row r="250" ht="7.5" customHeight="1"/>
    <row r="251" spans="1:9" ht="12.75">
      <c r="A251" s="404" t="s">
        <v>593</v>
      </c>
      <c r="B251" s="414" t="s">
        <v>714</v>
      </c>
      <c r="C251" s="415"/>
      <c r="D251" s="415"/>
      <c r="E251" s="416"/>
      <c r="F251" s="543"/>
      <c r="G251" s="543"/>
      <c r="H251" s="543"/>
      <c r="I251" s="543"/>
    </row>
    <row r="252" spans="1:9" ht="12.75">
      <c r="A252" s="404"/>
      <c r="B252" s="544"/>
      <c r="C252" s="545"/>
      <c r="D252" s="545"/>
      <c r="E252" s="546"/>
      <c r="F252" s="543"/>
      <c r="G252" s="543"/>
      <c r="H252" s="543"/>
      <c r="I252" s="543"/>
    </row>
    <row r="253" spans="2:9" ht="12.75">
      <c r="B253" s="417" t="s">
        <v>715</v>
      </c>
      <c r="C253" s="547"/>
      <c r="D253" s="547"/>
      <c r="E253" s="548"/>
      <c r="F253" s="543"/>
      <c r="G253" s="543"/>
      <c r="H253" s="543"/>
      <c r="I253" s="543"/>
    </row>
    <row r="254" spans="2:9" ht="12.75">
      <c r="B254" s="417" t="s">
        <v>1082</v>
      </c>
      <c r="C254" s="547"/>
      <c r="D254" s="547"/>
      <c r="E254" s="548"/>
      <c r="F254" s="543"/>
      <c r="G254" s="543"/>
      <c r="H254" s="543"/>
      <c r="I254" s="543"/>
    </row>
    <row r="255" spans="2:9" ht="12.75">
      <c r="B255" s="417" t="s">
        <v>716</v>
      </c>
      <c r="C255" s="547"/>
      <c r="D255" s="547"/>
      <c r="E255" s="548"/>
      <c r="F255" s="543"/>
      <c r="G255" s="543"/>
      <c r="H255" s="543"/>
      <c r="I255" s="543"/>
    </row>
    <row r="256" spans="2:9" ht="12.75">
      <c r="B256" s="417"/>
      <c r="C256" s="547"/>
      <c r="D256" s="547"/>
      <c r="E256" s="548"/>
      <c r="F256" s="543"/>
      <c r="G256" s="543"/>
      <c r="H256" s="543"/>
      <c r="I256" s="543"/>
    </row>
    <row r="257" spans="2:9" ht="12.75">
      <c r="B257" s="417" t="s">
        <v>717</v>
      </c>
      <c r="C257" s="418"/>
      <c r="D257" s="547"/>
      <c r="E257" s="548"/>
      <c r="F257" s="543"/>
      <c r="G257" s="543"/>
      <c r="H257" s="543"/>
      <c r="I257" s="543"/>
    </row>
    <row r="258" spans="2:9" ht="12.75">
      <c r="B258" s="419" t="s">
        <v>718</v>
      </c>
      <c r="C258" s="335"/>
      <c r="D258" s="547"/>
      <c r="E258" s="548"/>
      <c r="F258" s="543"/>
      <c r="G258" s="543"/>
      <c r="H258" s="543"/>
      <c r="I258" s="543"/>
    </row>
    <row r="259" ht="7.5" customHeight="1"/>
    <row r="260" spans="1:9" ht="12.75">
      <c r="A260" s="404" t="s">
        <v>595</v>
      </c>
      <c r="B260" s="414" t="s">
        <v>714</v>
      </c>
      <c r="C260" s="415"/>
      <c r="D260" s="415"/>
      <c r="E260" s="416"/>
      <c r="F260" s="543"/>
      <c r="G260" s="543"/>
      <c r="H260" s="543"/>
      <c r="I260" s="543"/>
    </row>
    <row r="261" spans="1:9" ht="12.75">
      <c r="A261" s="404"/>
      <c r="B261" s="544"/>
      <c r="C261" s="545"/>
      <c r="D261" s="545"/>
      <c r="E261" s="546"/>
      <c r="F261" s="543"/>
      <c r="G261" s="543"/>
      <c r="H261" s="543"/>
      <c r="I261" s="543"/>
    </row>
    <row r="262" spans="2:9" ht="12.75">
      <c r="B262" s="417" t="s">
        <v>715</v>
      </c>
      <c r="C262" s="547"/>
      <c r="D262" s="547"/>
      <c r="E262" s="548"/>
      <c r="F262" s="543"/>
      <c r="G262" s="543"/>
      <c r="H262" s="543"/>
      <c r="I262" s="543"/>
    </row>
    <row r="263" spans="2:9" ht="12.75">
      <c r="B263" s="417" t="s">
        <v>1082</v>
      </c>
      <c r="C263" s="547"/>
      <c r="D263" s="547"/>
      <c r="E263" s="548"/>
      <c r="F263" s="543"/>
      <c r="G263" s="543"/>
      <c r="H263" s="543"/>
      <c r="I263" s="543"/>
    </row>
    <row r="264" spans="2:9" ht="12.75">
      <c r="B264" s="417" t="s">
        <v>716</v>
      </c>
      <c r="C264" s="547"/>
      <c r="D264" s="547"/>
      <c r="E264" s="548"/>
      <c r="F264" s="543"/>
      <c r="G264" s="543"/>
      <c r="H264" s="543"/>
      <c r="I264" s="543"/>
    </row>
    <row r="265" spans="2:9" ht="12.75">
      <c r="B265" s="417"/>
      <c r="C265" s="547"/>
      <c r="D265" s="547"/>
      <c r="E265" s="548"/>
      <c r="F265" s="543"/>
      <c r="G265" s="543"/>
      <c r="H265" s="543"/>
      <c r="I265" s="543"/>
    </row>
    <row r="266" spans="2:9" ht="12.75">
      <c r="B266" s="417" t="s">
        <v>717</v>
      </c>
      <c r="C266" s="418"/>
      <c r="D266" s="547"/>
      <c r="E266" s="548"/>
      <c r="F266" s="543"/>
      <c r="G266" s="543"/>
      <c r="H266" s="543"/>
      <c r="I266" s="543"/>
    </row>
    <row r="267" spans="2:9" ht="12.75">
      <c r="B267" s="419" t="s">
        <v>718</v>
      </c>
      <c r="C267" s="335"/>
      <c r="D267" s="547"/>
      <c r="E267" s="548"/>
      <c r="F267" s="543"/>
      <c r="G267" s="543"/>
      <c r="H267" s="543"/>
      <c r="I267" s="543"/>
    </row>
    <row r="268" ht="7.5" customHeight="1"/>
    <row r="269" spans="1:9" ht="12.75">
      <c r="A269" s="404" t="s">
        <v>597</v>
      </c>
      <c r="B269" s="414" t="s">
        <v>714</v>
      </c>
      <c r="C269" s="415"/>
      <c r="D269" s="415"/>
      <c r="E269" s="416"/>
      <c r="F269" s="543"/>
      <c r="G269" s="543"/>
      <c r="H269" s="543"/>
      <c r="I269" s="543"/>
    </row>
    <row r="270" spans="1:9" ht="12.75">
      <c r="A270" s="404"/>
      <c r="B270" s="544"/>
      <c r="C270" s="545"/>
      <c r="D270" s="545"/>
      <c r="E270" s="546"/>
      <c r="F270" s="543"/>
      <c r="G270" s="543"/>
      <c r="H270" s="543"/>
      <c r="I270" s="543"/>
    </row>
    <row r="271" spans="2:9" ht="12.75">
      <c r="B271" s="417" t="s">
        <v>715</v>
      </c>
      <c r="C271" s="547"/>
      <c r="D271" s="547"/>
      <c r="E271" s="548"/>
      <c r="F271" s="543"/>
      <c r="G271" s="543"/>
      <c r="H271" s="543"/>
      <c r="I271" s="543"/>
    </row>
    <row r="272" spans="2:9" ht="12.75">
      <c r="B272" s="417" t="s">
        <v>1082</v>
      </c>
      <c r="C272" s="547"/>
      <c r="D272" s="547"/>
      <c r="E272" s="548"/>
      <c r="F272" s="543"/>
      <c r="G272" s="543"/>
      <c r="H272" s="543"/>
      <c r="I272" s="543"/>
    </row>
    <row r="273" spans="2:9" ht="12.75">
      <c r="B273" s="417" t="s">
        <v>716</v>
      </c>
      <c r="C273" s="547"/>
      <c r="D273" s="547"/>
      <c r="E273" s="548"/>
      <c r="F273" s="543"/>
      <c r="G273" s="543"/>
      <c r="H273" s="543"/>
      <c r="I273" s="543"/>
    </row>
    <row r="274" spans="2:9" ht="12.75">
      <c r="B274" s="417"/>
      <c r="C274" s="547"/>
      <c r="D274" s="547"/>
      <c r="E274" s="548"/>
      <c r="F274" s="543"/>
      <c r="G274" s="543"/>
      <c r="H274" s="543"/>
      <c r="I274" s="543"/>
    </row>
    <row r="275" spans="2:9" ht="12.75">
      <c r="B275" s="417" t="s">
        <v>717</v>
      </c>
      <c r="C275" s="418"/>
      <c r="D275" s="547"/>
      <c r="E275" s="548"/>
      <c r="F275" s="543"/>
      <c r="G275" s="543"/>
      <c r="H275" s="543"/>
      <c r="I275" s="543"/>
    </row>
    <row r="276" spans="2:9" ht="12.75">
      <c r="B276" s="419" t="s">
        <v>718</v>
      </c>
      <c r="C276" s="335"/>
      <c r="D276" s="547"/>
      <c r="E276" s="548"/>
      <c r="F276" s="543"/>
      <c r="G276" s="543"/>
      <c r="H276" s="543"/>
      <c r="I276" s="543"/>
    </row>
    <row r="277" ht="7.5" customHeight="1"/>
    <row r="278" spans="1:9" ht="12.75">
      <c r="A278" s="404" t="s">
        <v>599</v>
      </c>
      <c r="B278" s="414" t="s">
        <v>714</v>
      </c>
      <c r="C278" s="415"/>
      <c r="D278" s="415"/>
      <c r="E278" s="416"/>
      <c r="F278" s="543"/>
      <c r="G278" s="543"/>
      <c r="H278" s="543"/>
      <c r="I278" s="543"/>
    </row>
    <row r="279" spans="1:9" ht="12.75">
      <c r="A279" s="404"/>
      <c r="B279" s="544"/>
      <c r="C279" s="545"/>
      <c r="D279" s="545"/>
      <c r="E279" s="546"/>
      <c r="F279" s="543"/>
      <c r="G279" s="543"/>
      <c r="H279" s="543"/>
      <c r="I279" s="543"/>
    </row>
    <row r="280" spans="2:9" ht="12.75">
      <c r="B280" s="417" t="s">
        <v>715</v>
      </c>
      <c r="C280" s="547"/>
      <c r="D280" s="547"/>
      <c r="E280" s="548"/>
      <c r="F280" s="543"/>
      <c r="G280" s="543"/>
      <c r="H280" s="543"/>
      <c r="I280" s="543"/>
    </row>
    <row r="281" spans="2:9" ht="12.75">
      <c r="B281" s="417" t="s">
        <v>1082</v>
      </c>
      <c r="C281" s="547"/>
      <c r="D281" s="547"/>
      <c r="E281" s="548"/>
      <c r="F281" s="543"/>
      <c r="G281" s="543"/>
      <c r="H281" s="543"/>
      <c r="I281" s="543"/>
    </row>
    <row r="282" spans="2:9" ht="12.75">
      <c r="B282" s="417" t="s">
        <v>716</v>
      </c>
      <c r="C282" s="547"/>
      <c r="D282" s="547"/>
      <c r="E282" s="548"/>
      <c r="F282" s="543"/>
      <c r="G282" s="543"/>
      <c r="H282" s="543"/>
      <c r="I282" s="543"/>
    </row>
    <row r="283" spans="2:9" ht="12.75">
      <c r="B283" s="417"/>
      <c r="C283" s="547"/>
      <c r="D283" s="547"/>
      <c r="E283" s="548"/>
      <c r="F283" s="543"/>
      <c r="G283" s="543"/>
      <c r="H283" s="543"/>
      <c r="I283" s="543"/>
    </row>
    <row r="284" spans="2:9" ht="12.75">
      <c r="B284" s="417" t="s">
        <v>717</v>
      </c>
      <c r="C284" s="418"/>
      <c r="D284" s="547"/>
      <c r="E284" s="548"/>
      <c r="F284" s="543"/>
      <c r="G284" s="543"/>
      <c r="H284" s="543"/>
      <c r="I284" s="543"/>
    </row>
    <row r="285" spans="2:9" ht="12.75">
      <c r="B285" s="419" t="s">
        <v>718</v>
      </c>
      <c r="C285" s="335"/>
      <c r="D285" s="547"/>
      <c r="E285" s="548"/>
      <c r="F285" s="543"/>
      <c r="G285" s="543"/>
      <c r="H285" s="543"/>
      <c r="I285" s="543"/>
    </row>
    <row r="286" ht="7.5" customHeight="1"/>
    <row r="287" spans="1:9" ht="12.75">
      <c r="A287" s="404" t="s">
        <v>601</v>
      </c>
      <c r="B287" s="414" t="s">
        <v>714</v>
      </c>
      <c r="C287" s="415"/>
      <c r="D287" s="415"/>
      <c r="E287" s="416"/>
      <c r="F287" s="543"/>
      <c r="G287" s="543"/>
      <c r="H287" s="543"/>
      <c r="I287" s="543"/>
    </row>
    <row r="288" spans="1:9" ht="12.75">
      <c r="A288" s="404"/>
      <c r="B288" s="544"/>
      <c r="C288" s="545"/>
      <c r="D288" s="545"/>
      <c r="E288" s="546"/>
      <c r="F288" s="543"/>
      <c r="G288" s="543"/>
      <c r="H288" s="543"/>
      <c r="I288" s="543"/>
    </row>
    <row r="289" spans="2:9" ht="12.75">
      <c r="B289" s="417" t="s">
        <v>715</v>
      </c>
      <c r="C289" s="547"/>
      <c r="D289" s="547"/>
      <c r="E289" s="548"/>
      <c r="F289" s="543"/>
      <c r="G289" s="543"/>
      <c r="H289" s="543"/>
      <c r="I289" s="543"/>
    </row>
    <row r="290" spans="2:9" ht="12.75">
      <c r="B290" s="417" t="s">
        <v>1082</v>
      </c>
      <c r="C290" s="547"/>
      <c r="D290" s="547"/>
      <c r="E290" s="548"/>
      <c r="F290" s="543"/>
      <c r="G290" s="543"/>
      <c r="H290" s="543"/>
      <c r="I290" s="543"/>
    </row>
    <row r="291" spans="2:9" ht="12.75">
      <c r="B291" s="417" t="s">
        <v>716</v>
      </c>
      <c r="C291" s="547"/>
      <c r="D291" s="547"/>
      <c r="E291" s="548"/>
      <c r="F291" s="543"/>
      <c r="G291" s="543"/>
      <c r="H291" s="543"/>
      <c r="I291" s="543"/>
    </row>
    <row r="292" spans="2:9" ht="12.75">
      <c r="B292" s="417"/>
      <c r="C292" s="547"/>
      <c r="D292" s="547"/>
      <c r="E292" s="548"/>
      <c r="F292" s="543"/>
      <c r="G292" s="543"/>
      <c r="H292" s="543"/>
      <c r="I292" s="543"/>
    </row>
    <row r="293" spans="2:9" ht="12.75">
      <c r="B293" s="417" t="s">
        <v>717</v>
      </c>
      <c r="C293" s="418"/>
      <c r="D293" s="547"/>
      <c r="E293" s="548"/>
      <c r="F293" s="543"/>
      <c r="G293" s="543"/>
      <c r="H293" s="543"/>
      <c r="I293" s="543"/>
    </row>
    <row r="294" spans="2:9" ht="12.75">
      <c r="B294" s="419" t="s">
        <v>718</v>
      </c>
      <c r="C294" s="335"/>
      <c r="D294" s="547"/>
      <c r="E294" s="548"/>
      <c r="F294" s="543"/>
      <c r="G294" s="543"/>
      <c r="H294" s="543"/>
      <c r="I294" s="543"/>
    </row>
    <row r="295" ht="12.75">
      <c r="E295" s="44"/>
    </row>
  </sheetData>
  <sheetProtection password="CAB1" sheet="1" objects="1" scenarios="1" selectLockedCells="1"/>
  <mergeCells count="211">
    <mergeCell ref="C292:E292"/>
    <mergeCell ref="D293:E293"/>
    <mergeCell ref="D294:E294"/>
    <mergeCell ref="F287:F294"/>
    <mergeCell ref="B288:E288"/>
    <mergeCell ref="C289:E289"/>
    <mergeCell ref="C290:E290"/>
    <mergeCell ref="C291:E291"/>
    <mergeCell ref="G287:G294"/>
    <mergeCell ref="H287:H294"/>
    <mergeCell ref="I287:I294"/>
    <mergeCell ref="G278:G285"/>
    <mergeCell ref="H278:H285"/>
    <mergeCell ref="I278:I285"/>
    <mergeCell ref="B279:E279"/>
    <mergeCell ref="C280:E280"/>
    <mergeCell ref="C281:E281"/>
    <mergeCell ref="C282:E282"/>
    <mergeCell ref="F278:F285"/>
    <mergeCell ref="B270:E270"/>
    <mergeCell ref="C271:E271"/>
    <mergeCell ref="C272:E272"/>
    <mergeCell ref="C273:E273"/>
    <mergeCell ref="F269:F276"/>
    <mergeCell ref="C283:E283"/>
    <mergeCell ref="D284:E284"/>
    <mergeCell ref="D285:E285"/>
    <mergeCell ref="C274:E274"/>
    <mergeCell ref="I269:I276"/>
    <mergeCell ref="G260:G267"/>
    <mergeCell ref="H260:H267"/>
    <mergeCell ref="I260:I267"/>
    <mergeCell ref="C264:E264"/>
    <mergeCell ref="G269:G276"/>
    <mergeCell ref="H269:H276"/>
    <mergeCell ref="D275:E275"/>
    <mergeCell ref="D276:E276"/>
    <mergeCell ref="F260:F267"/>
    <mergeCell ref="D258:E258"/>
    <mergeCell ref="B261:E261"/>
    <mergeCell ref="C262:E262"/>
    <mergeCell ref="C263:E263"/>
    <mergeCell ref="F251:F258"/>
    <mergeCell ref="C265:E265"/>
    <mergeCell ref="D266:E266"/>
    <mergeCell ref="D267:E267"/>
    <mergeCell ref="C256:E256"/>
    <mergeCell ref="B252:E252"/>
    <mergeCell ref="C253:E253"/>
    <mergeCell ref="C254:E254"/>
    <mergeCell ref="C255:E255"/>
    <mergeCell ref="D257:E257"/>
    <mergeCell ref="G251:G258"/>
    <mergeCell ref="H251:H258"/>
    <mergeCell ref="I251:I258"/>
    <mergeCell ref="G242:G249"/>
    <mergeCell ref="H242:H249"/>
    <mergeCell ref="I242:I249"/>
    <mergeCell ref="B243:E243"/>
    <mergeCell ref="C244:E244"/>
    <mergeCell ref="C245:E245"/>
    <mergeCell ref="C246:E246"/>
    <mergeCell ref="F242:F249"/>
    <mergeCell ref="B234:E234"/>
    <mergeCell ref="C235:E235"/>
    <mergeCell ref="C236:E236"/>
    <mergeCell ref="C237:E237"/>
    <mergeCell ref="F233:F240"/>
    <mergeCell ref="C247:E247"/>
    <mergeCell ref="D248:E248"/>
    <mergeCell ref="D249:E249"/>
    <mergeCell ref="C238:E238"/>
    <mergeCell ref="I233:I240"/>
    <mergeCell ref="G224:G231"/>
    <mergeCell ref="H224:H231"/>
    <mergeCell ref="I224:I231"/>
    <mergeCell ref="C228:E228"/>
    <mergeCell ref="G233:G240"/>
    <mergeCell ref="H233:H240"/>
    <mergeCell ref="D239:E239"/>
    <mergeCell ref="D240:E240"/>
    <mergeCell ref="F224:F231"/>
    <mergeCell ref="D222:E222"/>
    <mergeCell ref="B225:E225"/>
    <mergeCell ref="C226:E226"/>
    <mergeCell ref="C227:E227"/>
    <mergeCell ref="F215:F222"/>
    <mergeCell ref="C229:E229"/>
    <mergeCell ref="D230:E230"/>
    <mergeCell ref="D231:E231"/>
    <mergeCell ref="C220:E220"/>
    <mergeCell ref="B216:E216"/>
    <mergeCell ref="C217:E217"/>
    <mergeCell ref="C218:E218"/>
    <mergeCell ref="C219:E219"/>
    <mergeCell ref="D221:E221"/>
    <mergeCell ref="G215:G222"/>
    <mergeCell ref="H215:H222"/>
    <mergeCell ref="I215:I222"/>
    <mergeCell ref="G206:G213"/>
    <mergeCell ref="H206:H213"/>
    <mergeCell ref="I206:I213"/>
    <mergeCell ref="B207:E207"/>
    <mergeCell ref="C208:E208"/>
    <mergeCell ref="C209:E209"/>
    <mergeCell ref="C210:E210"/>
    <mergeCell ref="F206:F213"/>
    <mergeCell ref="B198:E198"/>
    <mergeCell ref="C199:E199"/>
    <mergeCell ref="C200:E200"/>
    <mergeCell ref="C201:E201"/>
    <mergeCell ref="F197:F204"/>
    <mergeCell ref="C211:E211"/>
    <mergeCell ref="D212:E212"/>
    <mergeCell ref="D213:E213"/>
    <mergeCell ref="C202:E202"/>
    <mergeCell ref="I197:I204"/>
    <mergeCell ref="G188:G195"/>
    <mergeCell ref="H188:H195"/>
    <mergeCell ref="I188:I195"/>
    <mergeCell ref="C192:E192"/>
    <mergeCell ref="G197:G204"/>
    <mergeCell ref="H197:H204"/>
    <mergeCell ref="D203:E203"/>
    <mergeCell ref="D204:E204"/>
    <mergeCell ref="F188:F195"/>
    <mergeCell ref="D186:E186"/>
    <mergeCell ref="B189:E189"/>
    <mergeCell ref="C190:E190"/>
    <mergeCell ref="C191:E191"/>
    <mergeCell ref="F179:F186"/>
    <mergeCell ref="C193:E193"/>
    <mergeCell ref="D194:E194"/>
    <mergeCell ref="D195:E195"/>
    <mergeCell ref="C184:E184"/>
    <mergeCell ref="B180:E180"/>
    <mergeCell ref="C181:E181"/>
    <mergeCell ref="C182:E182"/>
    <mergeCell ref="C183:E183"/>
    <mergeCell ref="D185:E185"/>
    <mergeCell ref="G179:G186"/>
    <mergeCell ref="H179:H186"/>
    <mergeCell ref="I179:I186"/>
    <mergeCell ref="G170:G177"/>
    <mergeCell ref="H170:H177"/>
    <mergeCell ref="I170:I177"/>
    <mergeCell ref="B171:E171"/>
    <mergeCell ref="C172:E172"/>
    <mergeCell ref="C173:E173"/>
    <mergeCell ref="C174:E174"/>
    <mergeCell ref="F170:F177"/>
    <mergeCell ref="B162:E162"/>
    <mergeCell ref="C163:E163"/>
    <mergeCell ref="C164:E164"/>
    <mergeCell ref="C165:E165"/>
    <mergeCell ref="F161:F168"/>
    <mergeCell ref="C175:E175"/>
    <mergeCell ref="D176:E176"/>
    <mergeCell ref="D177:E177"/>
    <mergeCell ref="C166:E166"/>
    <mergeCell ref="G161:G168"/>
    <mergeCell ref="H161:H168"/>
    <mergeCell ref="I161:I168"/>
    <mergeCell ref="C156:E156"/>
    <mergeCell ref="C157:E157"/>
    <mergeCell ref="D158:E158"/>
    <mergeCell ref="D159:E159"/>
    <mergeCell ref="D167:E167"/>
    <mergeCell ref="D168:E168"/>
    <mergeCell ref="B146:I146"/>
    <mergeCell ref="F150:I150"/>
    <mergeCell ref="F151:H151"/>
    <mergeCell ref="F152:F159"/>
    <mergeCell ref="G152:G159"/>
    <mergeCell ref="H152:H159"/>
    <mergeCell ref="I152:I159"/>
    <mergeCell ref="B153:E153"/>
    <mergeCell ref="C154:E154"/>
    <mergeCell ref="C155:E155"/>
    <mergeCell ref="B142:I142"/>
    <mergeCell ref="B143:I143"/>
    <mergeCell ref="B144:I144"/>
    <mergeCell ref="B145:I145"/>
    <mergeCell ref="C124:I124"/>
    <mergeCell ref="B132:I132"/>
    <mergeCell ref="B137:I137"/>
    <mergeCell ref="B141:I141"/>
    <mergeCell ref="B101:I101"/>
    <mergeCell ref="B111:I111"/>
    <mergeCell ref="B118:I118"/>
    <mergeCell ref="C119:I119"/>
    <mergeCell ref="B81:I81"/>
    <mergeCell ref="B83:I83"/>
    <mergeCell ref="B85:I85"/>
    <mergeCell ref="B93:I93"/>
    <mergeCell ref="B58:I58"/>
    <mergeCell ref="B62:I62"/>
    <mergeCell ref="B64:I64"/>
    <mergeCell ref="B73:I73"/>
    <mergeCell ref="C51:I51"/>
    <mergeCell ref="B53:I53"/>
    <mergeCell ref="C55:I55"/>
    <mergeCell ref="C56:I56"/>
    <mergeCell ref="B31:I31"/>
    <mergeCell ref="B42:I42"/>
    <mergeCell ref="B48:I48"/>
    <mergeCell ref="C50:I50"/>
    <mergeCell ref="A1:I1"/>
    <mergeCell ref="A3:I3"/>
    <mergeCell ref="B17:I17"/>
    <mergeCell ref="B24:I24"/>
  </mergeCells>
  <printOptions/>
  <pageMargins left="0.75" right="0.75" top="0.75" bottom="0.75" header="0.5" footer="0.5"/>
  <pageSetup horizontalDpi="600" verticalDpi="600" orientation="portrait" r:id="rId3"/>
  <rowBreaks count="4" manualBreakCount="4">
    <brk id="100" max="255" man="1"/>
    <brk id="147" max="255" man="1"/>
    <brk id="196" max="255" man="1"/>
    <brk id="241" max="255" man="1"/>
  </rowBreaks>
  <legacyDrawing r:id="rId2"/>
  <oleObjects>
    <oleObject progId="Word.Document.8" shapeId="645906" r:id="rId1"/>
  </oleObjects>
</worksheet>
</file>

<file path=xl/worksheets/sheet5.xml><?xml version="1.0" encoding="utf-8"?>
<worksheet xmlns="http://schemas.openxmlformats.org/spreadsheetml/2006/main" xmlns:r="http://schemas.openxmlformats.org/officeDocument/2006/relationships">
  <dimension ref="A1:J46"/>
  <sheetViews>
    <sheetView workbookViewId="0" topLeftCell="A15">
      <selection activeCell="B22" sqref="B22:I22"/>
    </sheetView>
  </sheetViews>
  <sheetFormatPr defaultColWidth="9.140625" defaultRowHeight="12.75"/>
  <cols>
    <col min="2" max="2" width="9.421875" style="0" customWidth="1"/>
  </cols>
  <sheetData>
    <row r="1" spans="1:9" ht="15.75">
      <c r="A1" s="549" t="s">
        <v>660</v>
      </c>
      <c r="B1" s="549"/>
      <c r="C1" s="549"/>
      <c r="D1" s="549"/>
      <c r="E1" s="549"/>
      <c r="F1" s="549"/>
      <c r="G1" s="549"/>
      <c r="H1" s="549"/>
      <c r="I1" s="549"/>
    </row>
    <row r="2" spans="1:9" ht="15.75">
      <c r="A2" s="550" t="s">
        <v>661</v>
      </c>
      <c r="B2" s="550"/>
      <c r="C2" s="550"/>
      <c r="D2" s="550"/>
      <c r="E2" s="550"/>
      <c r="F2" s="550"/>
      <c r="G2" s="550"/>
      <c r="H2" s="550"/>
      <c r="I2" s="550"/>
    </row>
    <row r="3" spans="1:9" ht="15.75">
      <c r="A3" s="551" t="s">
        <v>662</v>
      </c>
      <c r="B3" s="551"/>
      <c r="C3" s="551"/>
      <c r="D3" s="551"/>
      <c r="E3" s="551"/>
      <c r="F3" s="551"/>
      <c r="G3" s="551"/>
      <c r="H3" s="551"/>
      <c r="I3" s="551"/>
    </row>
    <row r="6" spans="1:9" ht="15.75">
      <c r="A6" s="551" t="s">
        <v>663</v>
      </c>
      <c r="B6" s="551"/>
      <c r="C6" s="551"/>
      <c r="D6" s="551"/>
      <c r="E6" s="551"/>
      <c r="F6" s="551"/>
      <c r="G6" s="551"/>
      <c r="H6" s="551"/>
      <c r="I6" s="551"/>
    </row>
    <row r="7" spans="2:8" ht="12.75">
      <c r="B7" s="552"/>
      <c r="C7" s="552"/>
      <c r="D7" s="552"/>
      <c r="E7" s="552"/>
      <c r="F7" s="552"/>
      <c r="G7" s="552"/>
      <c r="H7" s="552"/>
    </row>
    <row r="8" spans="2:8" ht="12.75">
      <c r="B8" s="553" t="s">
        <v>664</v>
      </c>
      <c r="C8" s="553"/>
      <c r="D8" s="553"/>
      <c r="E8" s="553"/>
      <c r="F8" s="553"/>
      <c r="G8" s="553"/>
      <c r="H8" s="553"/>
    </row>
    <row r="10" spans="1:9" ht="15.75">
      <c r="A10" s="554" t="s">
        <v>737</v>
      </c>
      <c r="B10" s="554"/>
      <c r="C10" s="554"/>
      <c r="D10" s="554"/>
      <c r="E10" s="554"/>
      <c r="F10" s="554"/>
      <c r="G10" s="554"/>
      <c r="H10" s="554"/>
      <c r="I10" s="554"/>
    </row>
    <row r="11" s="287" customFormat="1" ht="18" customHeight="1">
      <c r="A11" s="423" t="s">
        <v>665</v>
      </c>
    </row>
    <row r="13" spans="1:7" ht="12.75">
      <c r="A13" s="333" t="s">
        <v>1092</v>
      </c>
      <c r="B13" s="555"/>
      <c r="C13" s="555"/>
      <c r="D13" s="555"/>
      <c r="E13" s="555"/>
      <c r="F13" s="555"/>
      <c r="G13" t="s">
        <v>728</v>
      </c>
    </row>
    <row r="14" spans="1:9" ht="34.5" customHeight="1">
      <c r="A14" s="333"/>
      <c r="B14" s="554" t="s">
        <v>736</v>
      </c>
      <c r="C14" s="556"/>
      <c r="D14" s="556"/>
      <c r="E14" s="556"/>
      <c r="F14" s="556"/>
      <c r="G14" s="556"/>
      <c r="H14" s="556"/>
      <c r="I14" s="556"/>
    </row>
    <row r="15" spans="1:9" ht="113.25" customHeight="1">
      <c r="A15" s="333" t="s">
        <v>1100</v>
      </c>
      <c r="B15" s="554" t="s">
        <v>738</v>
      </c>
      <c r="C15" s="554"/>
      <c r="D15" s="554"/>
      <c r="E15" s="554"/>
      <c r="F15" s="554"/>
      <c r="G15" s="554"/>
      <c r="H15" s="554"/>
      <c r="I15" s="554"/>
    </row>
    <row r="16" spans="1:9" ht="15.75">
      <c r="A16" s="333" t="s">
        <v>55</v>
      </c>
      <c r="B16" s="557">
        <f>B13</f>
        <v>0</v>
      </c>
      <c r="C16" s="557"/>
      <c r="D16" s="557"/>
      <c r="E16" s="557"/>
      <c r="F16" s="557"/>
      <c r="G16" s="420" t="s">
        <v>728</v>
      </c>
      <c r="H16" s="421"/>
      <c r="I16" s="360"/>
    </row>
    <row r="17" spans="1:9" ht="35.25" customHeight="1">
      <c r="A17" s="333"/>
      <c r="B17" s="554" t="s">
        <v>729</v>
      </c>
      <c r="C17" s="554"/>
      <c r="D17" s="554"/>
      <c r="E17" s="554"/>
      <c r="F17" s="554"/>
      <c r="G17" s="554"/>
      <c r="H17" s="554"/>
      <c r="I17" s="554"/>
    </row>
    <row r="18" ht="15.75">
      <c r="A18" s="332" t="s">
        <v>666</v>
      </c>
    </row>
    <row r="20" spans="1:7" ht="15.75">
      <c r="A20" s="334" t="s">
        <v>667</v>
      </c>
      <c r="B20" s="557">
        <f>B13</f>
        <v>0</v>
      </c>
      <c r="C20" s="557"/>
      <c r="D20" s="557"/>
      <c r="E20" s="557"/>
      <c r="F20" s="557"/>
      <c r="G20" s="420" t="s">
        <v>728</v>
      </c>
    </row>
    <row r="21" spans="1:9" ht="36.75" customHeight="1">
      <c r="A21" s="334"/>
      <c r="B21" s="554" t="s">
        <v>730</v>
      </c>
      <c r="C21" s="554"/>
      <c r="D21" s="554"/>
      <c r="E21" s="554"/>
      <c r="F21" s="554"/>
      <c r="G21" s="554"/>
      <c r="H21" s="554"/>
      <c r="I21" s="554"/>
    </row>
    <row r="22" spans="2:9" ht="28.5" customHeight="1">
      <c r="B22" s="558"/>
      <c r="C22" s="558"/>
      <c r="D22" s="558"/>
      <c r="E22" s="558"/>
      <c r="F22" s="558"/>
      <c r="G22" s="558"/>
      <c r="H22" s="558"/>
      <c r="I22" s="558"/>
    </row>
    <row r="23" spans="1:10" ht="4.5" customHeight="1">
      <c r="A23" s="213"/>
      <c r="B23" s="422"/>
      <c r="C23" s="422"/>
      <c r="D23" s="422"/>
      <c r="E23" s="422"/>
      <c r="F23" s="422"/>
      <c r="G23" s="422"/>
      <c r="H23" s="422"/>
      <c r="I23" s="422"/>
      <c r="J23" s="213"/>
    </row>
    <row r="24" spans="2:8" ht="15.75">
      <c r="B24" s="332" t="s">
        <v>668</v>
      </c>
      <c r="C24" s="552"/>
      <c r="D24" s="552"/>
      <c r="E24" s="552"/>
      <c r="F24" s="552"/>
      <c r="G24" s="552"/>
      <c r="H24" s="238" t="s">
        <v>669</v>
      </c>
    </row>
    <row r="25" spans="1:9" ht="15.75">
      <c r="A25" s="334" t="s">
        <v>670</v>
      </c>
      <c r="B25" s="423" t="s">
        <v>731</v>
      </c>
      <c r="C25" s="359"/>
      <c r="D25" s="359"/>
      <c r="E25" s="359"/>
      <c r="F25" s="359"/>
      <c r="G25" s="359"/>
      <c r="H25" s="359"/>
      <c r="I25" s="359"/>
    </row>
    <row r="26" spans="1:9" ht="15.75">
      <c r="A26" s="334"/>
      <c r="B26" s="557">
        <f>B23</f>
        <v>0</v>
      </c>
      <c r="C26" s="557"/>
      <c r="D26" s="557"/>
      <c r="E26" s="557"/>
      <c r="F26" s="557"/>
      <c r="G26" s="420" t="s">
        <v>728</v>
      </c>
      <c r="H26" s="359"/>
      <c r="I26" s="359"/>
    </row>
    <row r="27" spans="1:9" ht="65.25" customHeight="1">
      <c r="A27" s="334"/>
      <c r="B27" s="554" t="s">
        <v>739</v>
      </c>
      <c r="C27" s="554"/>
      <c r="D27" s="554"/>
      <c r="E27" s="554"/>
      <c r="F27" s="554"/>
      <c r="G27" s="554"/>
      <c r="H27" s="554"/>
      <c r="I27" s="554"/>
    </row>
    <row r="28" spans="1:9" ht="15.75">
      <c r="A28" s="334" t="s">
        <v>671</v>
      </c>
      <c r="B28" s="557">
        <f>B13</f>
        <v>0</v>
      </c>
      <c r="C28" s="557"/>
      <c r="D28" s="557"/>
      <c r="E28" s="557"/>
      <c r="F28" s="557"/>
      <c r="G28" s="420" t="s">
        <v>728</v>
      </c>
      <c r="H28" s="360"/>
      <c r="I28" s="360"/>
    </row>
    <row r="29" spans="1:9" ht="15.75" customHeight="1">
      <c r="A29" s="334"/>
      <c r="B29" s="421" t="s">
        <v>732</v>
      </c>
      <c r="C29" s="559"/>
      <c r="D29" s="559"/>
      <c r="E29" s="559"/>
      <c r="F29" s="559"/>
      <c r="G29" s="559"/>
      <c r="H29" s="559"/>
      <c r="I29" s="559"/>
    </row>
    <row r="30" spans="1:9" ht="17.25" customHeight="1">
      <c r="A30" s="334"/>
      <c r="B30" s="554" t="s">
        <v>733</v>
      </c>
      <c r="C30" s="554"/>
      <c r="D30" s="554"/>
      <c r="E30" s="554"/>
      <c r="F30" s="554"/>
      <c r="G30" s="554"/>
      <c r="H30" s="554"/>
      <c r="I30" s="554"/>
    </row>
    <row r="31" spans="1:9" ht="15.75">
      <c r="A31" s="334"/>
      <c r="B31" s="557">
        <f>B13</f>
        <v>0</v>
      </c>
      <c r="C31" s="557"/>
      <c r="D31" s="557"/>
      <c r="E31" s="557"/>
      <c r="F31" s="557"/>
      <c r="G31" s="560" t="s">
        <v>728</v>
      </c>
      <c r="H31" s="560"/>
      <c r="I31" s="359"/>
    </row>
    <row r="32" spans="1:9" ht="48.75" customHeight="1">
      <c r="A32" s="334"/>
      <c r="B32" s="498" t="s">
        <v>734</v>
      </c>
      <c r="C32" s="498"/>
      <c r="D32" s="498"/>
      <c r="E32" s="498"/>
      <c r="F32" s="498"/>
      <c r="G32" s="498"/>
      <c r="H32" s="498"/>
      <c r="I32" s="498"/>
    </row>
    <row r="34" spans="1:9" ht="15">
      <c r="A34" s="567" t="s">
        <v>674</v>
      </c>
      <c r="B34" s="567"/>
      <c r="C34" s="567"/>
      <c r="D34" s="567"/>
      <c r="E34" s="567"/>
      <c r="F34" s="567"/>
      <c r="G34" s="567"/>
      <c r="H34" s="567"/>
      <c r="I34" s="567"/>
    </row>
    <row r="36" ht="15.75">
      <c r="A36" s="336" t="s">
        <v>672</v>
      </c>
    </row>
    <row r="38" spans="1:8" ht="15.75">
      <c r="A38" s="251" t="s">
        <v>675</v>
      </c>
      <c r="B38" s="335"/>
      <c r="C38" s="251" t="s">
        <v>676</v>
      </c>
      <c r="D38" s="335"/>
      <c r="E38" s="251" t="s">
        <v>673</v>
      </c>
      <c r="F38" s="335"/>
      <c r="G38" s="251" t="s">
        <v>677</v>
      </c>
      <c r="H38" s="335"/>
    </row>
    <row r="40" spans="1:9" ht="15.75">
      <c r="A40" s="554" t="s">
        <v>678</v>
      </c>
      <c r="B40" s="554"/>
      <c r="C40" s="554"/>
      <c r="D40" s="554"/>
      <c r="E40" s="554"/>
      <c r="F40" s="554"/>
      <c r="G40" s="554"/>
      <c r="H40" s="554"/>
      <c r="I40" s="554"/>
    </row>
    <row r="41" spans="1:7" ht="12.75">
      <c r="A41" s="568"/>
      <c r="B41" s="568"/>
      <c r="C41" s="568"/>
      <c r="D41" s="568"/>
      <c r="F41" s="335"/>
      <c r="G41" s="335"/>
    </row>
    <row r="42" spans="1:7" ht="12.75">
      <c r="A42" s="569" t="s">
        <v>31</v>
      </c>
      <c r="B42" s="569"/>
      <c r="C42" s="569"/>
      <c r="D42" s="569"/>
      <c r="F42" s="553" t="s">
        <v>32</v>
      </c>
      <c r="G42" s="553"/>
    </row>
    <row r="43" ht="13.5" thickBot="1"/>
    <row r="44" spans="1:9" ht="47.25" customHeight="1">
      <c r="A44" s="561" t="s">
        <v>735</v>
      </c>
      <c r="B44" s="562"/>
      <c r="C44" s="562"/>
      <c r="D44" s="562"/>
      <c r="E44" s="562"/>
      <c r="F44" s="562"/>
      <c r="G44" s="562"/>
      <c r="H44" s="562"/>
      <c r="I44" s="563"/>
    </row>
    <row r="45" spans="1:9" ht="12.75">
      <c r="A45" s="424"/>
      <c r="B45" s="418"/>
      <c r="C45" s="418"/>
      <c r="D45" s="418"/>
      <c r="E45" s="418"/>
      <c r="F45" s="418"/>
      <c r="G45" s="418"/>
      <c r="H45" s="418"/>
      <c r="I45" s="425"/>
    </row>
    <row r="46" spans="1:9" ht="66" customHeight="1" thickBot="1">
      <c r="A46" s="564" t="s">
        <v>740</v>
      </c>
      <c r="B46" s="565"/>
      <c r="C46" s="565"/>
      <c r="D46" s="565"/>
      <c r="E46" s="565"/>
      <c r="F46" s="565"/>
      <c r="G46" s="565"/>
      <c r="H46" s="565"/>
      <c r="I46" s="566"/>
    </row>
  </sheetData>
  <sheetProtection password="CAB1" sheet="1" objects="1" scenarios="1" selectLockedCells="1"/>
  <mergeCells count="31">
    <mergeCell ref="A44:I44"/>
    <mergeCell ref="A46:I46"/>
    <mergeCell ref="A34:I34"/>
    <mergeCell ref="A40:I40"/>
    <mergeCell ref="A41:D41"/>
    <mergeCell ref="A42:D42"/>
    <mergeCell ref="F42:G42"/>
    <mergeCell ref="B30:I30"/>
    <mergeCell ref="B31:F31"/>
    <mergeCell ref="G31:H31"/>
    <mergeCell ref="B32:I32"/>
    <mergeCell ref="B26:F26"/>
    <mergeCell ref="B27:I27"/>
    <mergeCell ref="B28:F28"/>
    <mergeCell ref="C29:I29"/>
    <mergeCell ref="B20:F20"/>
    <mergeCell ref="B21:I21"/>
    <mergeCell ref="B22:I22"/>
    <mergeCell ref="C24:G24"/>
    <mergeCell ref="B14:I14"/>
    <mergeCell ref="B15:I15"/>
    <mergeCell ref="B16:F16"/>
    <mergeCell ref="B17:I17"/>
    <mergeCell ref="B7:H7"/>
    <mergeCell ref="B8:H8"/>
    <mergeCell ref="A10:I10"/>
    <mergeCell ref="B13:F13"/>
    <mergeCell ref="A1:I1"/>
    <mergeCell ref="A2:I2"/>
    <mergeCell ref="A3:I3"/>
    <mergeCell ref="A6:I6"/>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11"/>
  <sheetViews>
    <sheetView showGridLines="0" workbookViewId="0" topLeftCell="A1">
      <selection activeCell="A17" sqref="A17:A28"/>
    </sheetView>
  </sheetViews>
  <sheetFormatPr defaultColWidth="9.140625" defaultRowHeight="12.75"/>
  <cols>
    <col min="1" max="1" width="27.00390625" style="288" customWidth="1"/>
    <col min="2" max="2" width="16.00390625" style="288" customWidth="1"/>
    <col min="3" max="3" width="16.8515625" style="288" customWidth="1"/>
    <col min="4" max="4" width="22.00390625" style="288" customWidth="1"/>
    <col min="5" max="5" width="23.140625" style="288" customWidth="1"/>
    <col min="6" max="6" width="22.140625" style="288" customWidth="1"/>
    <col min="7" max="7" width="20.7109375" style="288" customWidth="1"/>
    <col min="8" max="8" width="22.140625" style="288" customWidth="1"/>
    <col min="9" max="16384" width="9.140625" style="288" customWidth="1"/>
  </cols>
  <sheetData>
    <row r="1" spans="1:8" ht="19.5" thickBot="1">
      <c r="A1" s="593" t="s">
        <v>700</v>
      </c>
      <c r="B1" s="594"/>
      <c r="C1" s="594"/>
      <c r="D1" s="594"/>
      <c r="E1" s="594"/>
      <c r="F1" s="594"/>
      <c r="G1" s="594"/>
      <c r="H1" s="595"/>
    </row>
    <row r="2" spans="1:8" ht="13.5" thickBot="1">
      <c r="A2" s="596" t="s">
        <v>657</v>
      </c>
      <c r="B2" s="597"/>
      <c r="C2" s="597"/>
      <c r="D2" s="597"/>
      <c r="E2" s="597"/>
      <c r="F2" s="597"/>
      <c r="G2" s="597"/>
      <c r="H2" s="598"/>
    </row>
    <row r="3" spans="1:8" ht="12.75">
      <c r="A3" s="599" t="s">
        <v>625</v>
      </c>
      <c r="B3" s="600"/>
      <c r="C3" s="600"/>
      <c r="D3" s="600"/>
      <c r="E3" s="600"/>
      <c r="F3" s="600"/>
      <c r="G3" s="600"/>
      <c r="H3" s="601"/>
    </row>
    <row r="4" spans="1:8" ht="13.5" thickBot="1">
      <c r="A4" s="602" t="s">
        <v>626</v>
      </c>
      <c r="B4" s="603"/>
      <c r="C4" s="603"/>
      <c r="D4" s="603"/>
      <c r="E4" s="603"/>
      <c r="F4" s="603"/>
      <c r="G4" s="604"/>
      <c r="H4" s="605"/>
    </row>
    <row r="5" spans="1:8" s="294" customFormat="1" ht="55.5" customHeight="1">
      <c r="A5" s="290" t="s">
        <v>658</v>
      </c>
      <c r="B5" s="291" t="s">
        <v>38</v>
      </c>
      <c r="C5" s="589" t="s">
        <v>627</v>
      </c>
      <c r="D5" s="590"/>
      <c r="E5" s="590"/>
      <c r="F5" s="292" t="s">
        <v>39</v>
      </c>
      <c r="G5" s="290"/>
      <c r="H5" s="293" t="s">
        <v>628</v>
      </c>
    </row>
    <row r="6" spans="1:8" s="294" customFormat="1" ht="12.75" customHeight="1">
      <c r="A6" s="295"/>
      <c r="B6" s="576" t="s">
        <v>629</v>
      </c>
      <c r="C6" s="577"/>
      <c r="D6" s="577"/>
      <c r="E6" s="577"/>
      <c r="F6" s="291" t="s">
        <v>630</v>
      </c>
      <c r="G6" s="296"/>
      <c r="H6" s="575" t="s">
        <v>631</v>
      </c>
    </row>
    <row r="7" spans="1:8" s="294" customFormat="1" ht="12.75" customHeight="1">
      <c r="A7" s="295" t="s">
        <v>659</v>
      </c>
      <c r="B7" s="576" t="s">
        <v>632</v>
      </c>
      <c r="C7" s="577"/>
      <c r="D7" s="577"/>
      <c r="E7" s="577"/>
      <c r="F7" s="292" t="s">
        <v>633</v>
      </c>
      <c r="G7" s="297"/>
      <c r="H7" s="575"/>
    </row>
    <row r="8" spans="1:8" s="294" customFormat="1" ht="12.75" customHeight="1">
      <c r="A8" s="298"/>
      <c r="B8" s="578" t="s">
        <v>634</v>
      </c>
      <c r="C8" s="579"/>
      <c r="D8" s="579"/>
      <c r="E8" s="579"/>
      <c r="F8" s="291" t="s">
        <v>635</v>
      </c>
      <c r="G8" s="299"/>
      <c r="H8" s="575"/>
    </row>
    <row r="9" spans="1:8" s="294" customFormat="1" ht="12.75">
      <c r="A9" s="298"/>
      <c r="B9" s="300"/>
      <c r="C9" s="591"/>
      <c r="D9" s="591"/>
      <c r="E9" s="591"/>
      <c r="F9" s="291" t="s">
        <v>636</v>
      </c>
      <c r="G9" s="296"/>
      <c r="H9" s="575"/>
    </row>
    <row r="10" spans="1:8" s="294" customFormat="1" ht="12.75">
      <c r="A10" s="298"/>
      <c r="B10" s="300"/>
      <c r="C10" s="591"/>
      <c r="D10" s="591"/>
      <c r="E10" s="591"/>
      <c r="F10" s="292" t="s">
        <v>637</v>
      </c>
      <c r="G10" s="297"/>
      <c r="H10" s="575"/>
    </row>
    <row r="11" spans="1:8" s="294" customFormat="1" ht="12.75">
      <c r="A11" s="298"/>
      <c r="B11" s="300"/>
      <c r="C11" s="591"/>
      <c r="D11" s="591"/>
      <c r="E11" s="591"/>
      <c r="F11" s="292" t="s">
        <v>741</v>
      </c>
      <c r="G11" s="296"/>
      <c r="H11" s="575"/>
    </row>
    <row r="12" spans="1:8" s="294" customFormat="1" ht="13.5" thickBot="1">
      <c r="A12" s="298"/>
      <c r="B12" s="300"/>
      <c r="C12" s="591"/>
      <c r="D12" s="592"/>
      <c r="E12" s="592"/>
      <c r="F12" s="292" t="s">
        <v>638</v>
      </c>
      <c r="G12" s="297"/>
      <c r="H12" s="575"/>
    </row>
    <row r="13" spans="1:8" s="294" customFormat="1" ht="12.75">
      <c r="A13" s="301"/>
      <c r="B13" s="580" t="s">
        <v>639</v>
      </c>
      <c r="C13" s="581"/>
      <c r="D13" s="586" t="s">
        <v>640</v>
      </c>
      <c r="E13" s="586" t="s">
        <v>641</v>
      </c>
      <c r="F13" s="302"/>
      <c r="G13" s="303"/>
      <c r="H13" s="575"/>
    </row>
    <row r="14" spans="1:8" s="294" customFormat="1" ht="12.75">
      <c r="A14" s="301" t="s">
        <v>642</v>
      </c>
      <c r="B14" s="582"/>
      <c r="C14" s="583"/>
      <c r="D14" s="587"/>
      <c r="E14" s="587"/>
      <c r="F14" s="302" t="s">
        <v>643</v>
      </c>
      <c r="G14" s="303"/>
      <c r="H14" s="575"/>
    </row>
    <row r="15" spans="1:8" s="294" customFormat="1" ht="13.5" thickBot="1">
      <c r="A15" s="304"/>
      <c r="B15" s="584"/>
      <c r="C15" s="585"/>
      <c r="D15" s="588"/>
      <c r="E15" s="588"/>
      <c r="F15" s="305"/>
      <c r="G15" s="306"/>
      <c r="H15" s="307"/>
    </row>
    <row r="16" spans="1:8" ht="12.75">
      <c r="A16" s="308" t="s">
        <v>642</v>
      </c>
      <c r="B16" s="309" t="s">
        <v>644</v>
      </c>
      <c r="C16" s="310"/>
      <c r="D16" s="311" t="s">
        <v>642</v>
      </c>
      <c r="E16" s="312" t="s">
        <v>642</v>
      </c>
      <c r="F16" s="289" t="s">
        <v>645</v>
      </c>
      <c r="G16" s="313"/>
      <c r="H16" s="314" t="s">
        <v>642</v>
      </c>
    </row>
    <row r="17" spans="1:8" ht="12.75">
      <c r="A17" s="570" t="s">
        <v>642</v>
      </c>
      <c r="B17" s="315" t="s">
        <v>646</v>
      </c>
      <c r="C17" s="316"/>
      <c r="D17" s="570" t="s">
        <v>642</v>
      </c>
      <c r="E17" s="570" t="s">
        <v>642</v>
      </c>
      <c r="F17" s="317" t="s">
        <v>647</v>
      </c>
      <c r="G17" s="318"/>
      <c r="H17" s="571" t="s">
        <v>642</v>
      </c>
    </row>
    <row r="18" spans="1:8" ht="12.75">
      <c r="A18" s="570"/>
      <c r="B18" s="315" t="s">
        <v>648</v>
      </c>
      <c r="C18" s="319">
        <v>0</v>
      </c>
      <c r="D18" s="570"/>
      <c r="E18" s="570"/>
      <c r="F18" s="317" t="s">
        <v>649</v>
      </c>
      <c r="G18" s="318"/>
      <c r="H18" s="571"/>
    </row>
    <row r="19" spans="1:8" ht="12.75">
      <c r="A19" s="570"/>
      <c r="B19" s="315" t="s">
        <v>650</v>
      </c>
      <c r="C19" s="319">
        <v>0</v>
      </c>
      <c r="D19" s="570"/>
      <c r="E19" s="570"/>
      <c r="F19" s="317" t="s">
        <v>651</v>
      </c>
      <c r="G19" s="318"/>
      <c r="H19" s="571"/>
    </row>
    <row r="20" spans="1:8" ht="12.75">
      <c r="A20" s="570"/>
      <c r="B20" s="315" t="s">
        <v>652</v>
      </c>
      <c r="C20" s="319">
        <v>0</v>
      </c>
      <c r="D20" s="570"/>
      <c r="E20" s="570"/>
      <c r="F20" s="317" t="s">
        <v>742</v>
      </c>
      <c r="G20" s="318"/>
      <c r="H20" s="571"/>
    </row>
    <row r="21" spans="1:8" ht="12.75">
      <c r="A21" s="570"/>
      <c r="B21" s="315" t="s">
        <v>653</v>
      </c>
      <c r="C21" s="316"/>
      <c r="D21" s="570"/>
      <c r="E21" s="570"/>
      <c r="F21" s="320" t="s">
        <v>654</v>
      </c>
      <c r="G21" s="318"/>
      <c r="H21" s="571"/>
    </row>
    <row r="22" spans="1:8" ht="12.75">
      <c r="A22" s="570"/>
      <c r="B22" s="315" t="s">
        <v>655</v>
      </c>
      <c r="C22" s="316"/>
      <c r="D22" s="570"/>
      <c r="E22" s="570"/>
      <c r="F22" s="317" t="s">
        <v>656</v>
      </c>
      <c r="G22" s="572"/>
      <c r="H22" s="571"/>
    </row>
    <row r="23" spans="1:8" ht="15">
      <c r="A23" s="570"/>
      <c r="B23" s="321"/>
      <c r="C23" s="322" t="s">
        <v>283</v>
      </c>
      <c r="D23" s="570"/>
      <c r="E23" s="570"/>
      <c r="F23" s="317" t="s">
        <v>642</v>
      </c>
      <c r="G23" s="573"/>
      <c r="H23" s="571"/>
    </row>
    <row r="24" spans="1:8" ht="15">
      <c r="A24" s="570"/>
      <c r="B24" s="321"/>
      <c r="C24" s="322" t="s">
        <v>284</v>
      </c>
      <c r="D24" s="570"/>
      <c r="E24" s="570"/>
      <c r="F24" s="317" t="s">
        <v>642</v>
      </c>
      <c r="G24" s="573"/>
      <c r="H24" s="571"/>
    </row>
    <row r="25" spans="1:8" ht="15">
      <c r="A25" s="570"/>
      <c r="B25" s="321"/>
      <c r="C25" s="345" t="s">
        <v>787</v>
      </c>
      <c r="D25" s="570"/>
      <c r="E25" s="570"/>
      <c r="F25" s="317" t="s">
        <v>642</v>
      </c>
      <c r="G25" s="573"/>
      <c r="H25" s="571"/>
    </row>
    <row r="26" spans="1:8" ht="15">
      <c r="A26" s="570"/>
      <c r="B26" s="321"/>
      <c r="C26" s="345" t="s">
        <v>788</v>
      </c>
      <c r="D26" s="570"/>
      <c r="E26" s="570"/>
      <c r="F26" s="317" t="s">
        <v>642</v>
      </c>
      <c r="G26" s="573"/>
      <c r="H26" s="324" t="s">
        <v>642</v>
      </c>
    </row>
    <row r="27" spans="1:8" ht="15">
      <c r="A27" s="570"/>
      <c r="B27" s="321"/>
      <c r="C27" s="345" t="s">
        <v>789</v>
      </c>
      <c r="D27" s="570"/>
      <c r="E27" s="570"/>
      <c r="F27" s="317" t="s">
        <v>642</v>
      </c>
      <c r="G27" s="573"/>
      <c r="H27" s="324" t="s">
        <v>642</v>
      </c>
    </row>
    <row r="28" spans="1:8" ht="15">
      <c r="A28" s="570"/>
      <c r="B28" s="321"/>
      <c r="C28" s="346"/>
      <c r="D28" s="570"/>
      <c r="E28" s="570"/>
      <c r="F28" s="325" t="s">
        <v>642</v>
      </c>
      <c r="G28" s="574"/>
      <c r="H28" s="324" t="s">
        <v>642</v>
      </c>
    </row>
    <row r="29" spans="1:8" ht="13.5" thickBot="1">
      <c r="A29" s="326" t="s">
        <v>642</v>
      </c>
      <c r="B29" s="315" t="s">
        <v>642</v>
      </c>
      <c r="C29" s="323"/>
      <c r="D29" s="311" t="s">
        <v>642</v>
      </c>
      <c r="E29" s="326" t="s">
        <v>642</v>
      </c>
      <c r="F29" s="327" t="s">
        <v>642</v>
      </c>
      <c r="G29" s="326"/>
      <c r="H29" s="328" t="s">
        <v>642</v>
      </c>
    </row>
    <row r="30" spans="1:8" ht="12.75">
      <c r="A30" s="308" t="s">
        <v>642</v>
      </c>
      <c r="B30" s="309" t="s">
        <v>644</v>
      </c>
      <c r="C30" s="310"/>
      <c r="D30" s="308" t="s">
        <v>642</v>
      </c>
      <c r="E30" s="308" t="s">
        <v>642</v>
      </c>
      <c r="F30" s="329"/>
      <c r="G30" s="329"/>
      <c r="H30" s="308" t="s">
        <v>642</v>
      </c>
    </row>
    <row r="31" spans="1:8" ht="12.75">
      <c r="A31" s="570" t="s">
        <v>642</v>
      </c>
      <c r="B31" s="315" t="s">
        <v>646</v>
      </c>
      <c r="C31" s="316"/>
      <c r="D31" s="570" t="s">
        <v>642</v>
      </c>
      <c r="E31" s="570" t="s">
        <v>642</v>
      </c>
      <c r="F31" s="330" t="s">
        <v>647</v>
      </c>
      <c r="G31" s="318"/>
      <c r="H31" s="571" t="s">
        <v>642</v>
      </c>
    </row>
    <row r="32" spans="1:8" ht="12.75">
      <c r="A32" s="570"/>
      <c r="B32" s="315" t="s">
        <v>648</v>
      </c>
      <c r="C32" s="319">
        <v>0</v>
      </c>
      <c r="D32" s="570"/>
      <c r="E32" s="570"/>
      <c r="F32" s="330" t="s">
        <v>649</v>
      </c>
      <c r="G32" s="318"/>
      <c r="H32" s="571"/>
    </row>
    <row r="33" spans="1:8" ht="12.75">
      <c r="A33" s="570"/>
      <c r="B33" s="315" t="s">
        <v>650</v>
      </c>
      <c r="C33" s="319">
        <v>0</v>
      </c>
      <c r="D33" s="570"/>
      <c r="E33" s="570"/>
      <c r="F33" s="330" t="s">
        <v>651</v>
      </c>
      <c r="G33" s="318"/>
      <c r="H33" s="571"/>
    </row>
    <row r="34" spans="1:8" ht="12.75">
      <c r="A34" s="570"/>
      <c r="B34" s="315" t="s">
        <v>652</v>
      </c>
      <c r="C34" s="319">
        <v>0</v>
      </c>
      <c r="D34" s="570"/>
      <c r="E34" s="570"/>
      <c r="F34" s="330" t="s">
        <v>742</v>
      </c>
      <c r="G34" s="318"/>
      <c r="H34" s="571"/>
    </row>
    <row r="35" spans="1:8" ht="12.75">
      <c r="A35" s="570"/>
      <c r="B35" s="315" t="s">
        <v>653</v>
      </c>
      <c r="C35" s="316"/>
      <c r="D35" s="570"/>
      <c r="E35" s="570"/>
      <c r="F35" s="331" t="s">
        <v>654</v>
      </c>
      <c r="G35" s="318"/>
      <c r="H35" s="571"/>
    </row>
    <row r="36" spans="1:8" ht="12.75">
      <c r="A36" s="570"/>
      <c r="B36" s="315" t="s">
        <v>655</v>
      </c>
      <c r="C36" s="316"/>
      <c r="D36" s="570"/>
      <c r="E36" s="570"/>
      <c r="F36" s="330" t="s">
        <v>656</v>
      </c>
      <c r="G36" s="572"/>
      <c r="H36" s="571"/>
    </row>
    <row r="37" spans="1:8" ht="15">
      <c r="A37" s="570"/>
      <c r="B37" s="321"/>
      <c r="C37" s="322" t="s">
        <v>283</v>
      </c>
      <c r="D37" s="570"/>
      <c r="E37" s="570"/>
      <c r="F37" s="330" t="s">
        <v>642</v>
      </c>
      <c r="G37" s="573"/>
      <c r="H37" s="571"/>
    </row>
    <row r="38" spans="1:8" ht="15">
      <c r="A38" s="570"/>
      <c r="B38" s="321"/>
      <c r="C38" s="322" t="s">
        <v>284</v>
      </c>
      <c r="D38" s="570"/>
      <c r="E38" s="570"/>
      <c r="F38" s="330" t="s">
        <v>642</v>
      </c>
      <c r="G38" s="573"/>
      <c r="H38" s="571"/>
    </row>
    <row r="39" spans="1:8" ht="15">
      <c r="A39" s="570"/>
      <c r="B39" s="321"/>
      <c r="C39" s="345" t="s">
        <v>787</v>
      </c>
      <c r="D39" s="570"/>
      <c r="E39" s="570"/>
      <c r="F39" s="330" t="s">
        <v>642</v>
      </c>
      <c r="G39" s="573"/>
      <c r="H39" s="571"/>
    </row>
    <row r="40" spans="1:8" ht="15">
      <c r="A40" s="570"/>
      <c r="B40" s="321"/>
      <c r="C40" s="345" t="s">
        <v>788</v>
      </c>
      <c r="D40" s="570"/>
      <c r="E40" s="570"/>
      <c r="F40" s="330" t="s">
        <v>642</v>
      </c>
      <c r="G40" s="573"/>
      <c r="H40" s="312" t="s">
        <v>642</v>
      </c>
    </row>
    <row r="41" spans="1:8" ht="15">
      <c r="A41" s="570"/>
      <c r="B41" s="321"/>
      <c r="C41" s="345" t="s">
        <v>789</v>
      </c>
      <c r="D41" s="570"/>
      <c r="E41" s="570"/>
      <c r="F41" s="330"/>
      <c r="G41" s="573"/>
      <c r="H41" s="312"/>
    </row>
    <row r="42" spans="1:8" ht="15">
      <c r="A42" s="570"/>
      <c r="B42" s="321"/>
      <c r="C42" s="346"/>
      <c r="D42" s="570"/>
      <c r="E42" s="570"/>
      <c r="F42" s="330" t="s">
        <v>642</v>
      </c>
      <c r="G42" s="574"/>
      <c r="H42" s="312" t="s">
        <v>642</v>
      </c>
    </row>
    <row r="43" spans="1:8" ht="13.5" thickBot="1">
      <c r="A43" s="326" t="s">
        <v>642</v>
      </c>
      <c r="B43" s="327"/>
      <c r="C43" s="328" t="s">
        <v>642</v>
      </c>
      <c r="D43" s="326" t="s">
        <v>642</v>
      </c>
      <c r="E43" s="326" t="s">
        <v>642</v>
      </c>
      <c r="F43" s="326" t="s">
        <v>642</v>
      </c>
      <c r="G43" s="326"/>
      <c r="H43" s="326" t="s">
        <v>642</v>
      </c>
    </row>
    <row r="44" spans="1:8" ht="12.75">
      <c r="A44" s="308" t="s">
        <v>642</v>
      </c>
      <c r="B44" s="309" t="s">
        <v>644</v>
      </c>
      <c r="C44" s="310"/>
      <c r="D44" s="340" t="s">
        <v>642</v>
      </c>
      <c r="E44" s="308" t="s">
        <v>642</v>
      </c>
      <c r="F44" s="289" t="s">
        <v>645</v>
      </c>
      <c r="G44" s="344"/>
      <c r="H44" s="314" t="s">
        <v>642</v>
      </c>
    </row>
    <row r="45" spans="1:8" ht="12.75">
      <c r="A45" s="570" t="s">
        <v>642</v>
      </c>
      <c r="B45" s="315" t="s">
        <v>646</v>
      </c>
      <c r="C45" s="316"/>
      <c r="D45" s="570" t="s">
        <v>642</v>
      </c>
      <c r="E45" s="570" t="s">
        <v>642</v>
      </c>
      <c r="F45" s="317" t="s">
        <v>647</v>
      </c>
      <c r="G45" s="318"/>
      <c r="H45" s="571" t="s">
        <v>642</v>
      </c>
    </row>
    <row r="46" spans="1:8" ht="12.75">
      <c r="A46" s="570"/>
      <c r="B46" s="315" t="s">
        <v>648</v>
      </c>
      <c r="C46" s="319">
        <v>0</v>
      </c>
      <c r="D46" s="570"/>
      <c r="E46" s="570"/>
      <c r="F46" s="317" t="s">
        <v>649</v>
      </c>
      <c r="G46" s="318"/>
      <c r="H46" s="571"/>
    </row>
    <row r="47" spans="1:8" ht="12.75">
      <c r="A47" s="570"/>
      <c r="B47" s="315" t="s">
        <v>650</v>
      </c>
      <c r="C47" s="319">
        <v>0</v>
      </c>
      <c r="D47" s="570"/>
      <c r="E47" s="570"/>
      <c r="F47" s="317" t="s">
        <v>651</v>
      </c>
      <c r="G47" s="318"/>
      <c r="H47" s="571"/>
    </row>
    <row r="48" spans="1:8" ht="12.75">
      <c r="A48" s="570"/>
      <c r="B48" s="315" t="s">
        <v>652</v>
      </c>
      <c r="C48" s="319">
        <v>0</v>
      </c>
      <c r="D48" s="570"/>
      <c r="E48" s="570"/>
      <c r="F48" s="317" t="s">
        <v>742</v>
      </c>
      <c r="G48" s="318"/>
      <c r="H48" s="571"/>
    </row>
    <row r="49" spans="1:8" ht="12.75">
      <c r="A49" s="570"/>
      <c r="B49" s="315" t="s">
        <v>653</v>
      </c>
      <c r="C49" s="316"/>
      <c r="D49" s="570"/>
      <c r="E49" s="570"/>
      <c r="F49" s="320" t="s">
        <v>654</v>
      </c>
      <c r="G49" s="318"/>
      <c r="H49" s="571"/>
    </row>
    <row r="50" spans="1:8" ht="12.75">
      <c r="A50" s="570"/>
      <c r="B50" s="315" t="s">
        <v>655</v>
      </c>
      <c r="C50" s="316"/>
      <c r="D50" s="570"/>
      <c r="E50" s="570"/>
      <c r="F50" s="317" t="s">
        <v>656</v>
      </c>
      <c r="G50" s="572"/>
      <c r="H50" s="571"/>
    </row>
    <row r="51" spans="1:8" ht="15">
      <c r="A51" s="570"/>
      <c r="B51" s="321"/>
      <c r="C51" s="322" t="s">
        <v>283</v>
      </c>
      <c r="D51" s="570"/>
      <c r="E51" s="570"/>
      <c r="F51" s="317" t="s">
        <v>642</v>
      </c>
      <c r="G51" s="573"/>
      <c r="H51" s="571"/>
    </row>
    <row r="52" spans="1:8" ht="15">
      <c r="A52" s="570"/>
      <c r="B52" s="321"/>
      <c r="C52" s="322" t="s">
        <v>284</v>
      </c>
      <c r="D52" s="570"/>
      <c r="E52" s="570"/>
      <c r="F52" s="317" t="s">
        <v>642</v>
      </c>
      <c r="G52" s="573"/>
      <c r="H52" s="571"/>
    </row>
    <row r="53" spans="1:8" ht="15">
      <c r="A53" s="570"/>
      <c r="B53" s="321"/>
      <c r="C53" s="345" t="s">
        <v>787</v>
      </c>
      <c r="D53" s="570"/>
      <c r="E53" s="570"/>
      <c r="F53" s="317" t="s">
        <v>642</v>
      </c>
      <c r="G53" s="573"/>
      <c r="H53" s="571"/>
    </row>
    <row r="54" spans="1:8" ht="15">
      <c r="A54" s="570"/>
      <c r="B54" s="321"/>
      <c r="C54" s="345" t="s">
        <v>788</v>
      </c>
      <c r="D54" s="570"/>
      <c r="E54" s="570"/>
      <c r="F54" s="317" t="s">
        <v>642</v>
      </c>
      <c r="G54" s="573"/>
      <c r="H54" s="324" t="s">
        <v>642</v>
      </c>
    </row>
    <row r="55" spans="1:8" ht="15">
      <c r="A55" s="570"/>
      <c r="B55" s="321"/>
      <c r="C55" s="345" t="s">
        <v>789</v>
      </c>
      <c r="D55" s="570"/>
      <c r="E55" s="570"/>
      <c r="F55" s="317" t="s">
        <v>642</v>
      </c>
      <c r="G55" s="573"/>
      <c r="H55" s="324" t="s">
        <v>642</v>
      </c>
    </row>
    <row r="56" spans="1:8" ht="15">
      <c r="A56" s="570"/>
      <c r="B56" s="321"/>
      <c r="C56" s="346"/>
      <c r="D56" s="570"/>
      <c r="E56" s="570"/>
      <c r="F56" s="325" t="s">
        <v>642</v>
      </c>
      <c r="G56" s="574"/>
      <c r="H56" s="324" t="s">
        <v>642</v>
      </c>
    </row>
    <row r="57" spans="1:8" ht="13.5" thickBot="1">
      <c r="A57" s="326" t="s">
        <v>642</v>
      </c>
      <c r="B57" s="341" t="s">
        <v>642</v>
      </c>
      <c r="C57" s="342"/>
      <c r="D57" s="343" t="s">
        <v>642</v>
      </c>
      <c r="E57" s="326" t="s">
        <v>642</v>
      </c>
      <c r="F57" s="327" t="s">
        <v>642</v>
      </c>
      <c r="G57" s="326"/>
      <c r="H57" s="328" t="s">
        <v>642</v>
      </c>
    </row>
    <row r="58" spans="1:8" ht="12.75">
      <c r="A58" s="308" t="s">
        <v>642</v>
      </c>
      <c r="B58" s="309" t="s">
        <v>644</v>
      </c>
      <c r="C58" s="310"/>
      <c r="D58" s="308" t="s">
        <v>642</v>
      </c>
      <c r="E58" s="308" t="s">
        <v>642</v>
      </c>
      <c r="F58" s="329"/>
      <c r="G58" s="329"/>
      <c r="H58" s="308" t="s">
        <v>642</v>
      </c>
    </row>
    <row r="59" spans="1:8" ht="12.75">
      <c r="A59" s="570" t="s">
        <v>642</v>
      </c>
      <c r="B59" s="315" t="s">
        <v>646</v>
      </c>
      <c r="C59" s="316"/>
      <c r="D59" s="570" t="s">
        <v>642</v>
      </c>
      <c r="E59" s="570" t="s">
        <v>642</v>
      </c>
      <c r="F59" s="330" t="s">
        <v>647</v>
      </c>
      <c r="G59" s="318"/>
      <c r="H59" s="571" t="s">
        <v>642</v>
      </c>
    </row>
    <row r="60" spans="1:8" ht="12.75">
      <c r="A60" s="570"/>
      <c r="B60" s="315" t="s">
        <v>648</v>
      </c>
      <c r="C60" s="319">
        <v>0</v>
      </c>
      <c r="D60" s="570"/>
      <c r="E60" s="570"/>
      <c r="F60" s="330" t="s">
        <v>649</v>
      </c>
      <c r="G60" s="318"/>
      <c r="H60" s="571"/>
    </row>
    <row r="61" spans="1:8" ht="12.75">
      <c r="A61" s="570"/>
      <c r="B61" s="315" t="s">
        <v>650</v>
      </c>
      <c r="C61" s="319">
        <v>0</v>
      </c>
      <c r="D61" s="570"/>
      <c r="E61" s="570"/>
      <c r="F61" s="330" t="s">
        <v>651</v>
      </c>
      <c r="G61" s="318"/>
      <c r="H61" s="571"/>
    </row>
    <row r="62" spans="1:8" ht="12.75">
      <c r="A62" s="570"/>
      <c r="B62" s="315" t="s">
        <v>652</v>
      </c>
      <c r="C62" s="319">
        <v>0</v>
      </c>
      <c r="D62" s="570"/>
      <c r="E62" s="570"/>
      <c r="F62" s="330" t="s">
        <v>742</v>
      </c>
      <c r="G62" s="318"/>
      <c r="H62" s="571"/>
    </row>
    <row r="63" spans="1:8" ht="12.75">
      <c r="A63" s="570"/>
      <c r="B63" s="315" t="s">
        <v>653</v>
      </c>
      <c r="C63" s="316"/>
      <c r="D63" s="570"/>
      <c r="E63" s="570"/>
      <c r="F63" s="331" t="s">
        <v>654</v>
      </c>
      <c r="G63" s="318"/>
      <c r="H63" s="571"/>
    </row>
    <row r="64" spans="1:8" ht="12.75">
      <c r="A64" s="570"/>
      <c r="B64" s="315" t="s">
        <v>655</v>
      </c>
      <c r="C64" s="316"/>
      <c r="D64" s="570"/>
      <c r="E64" s="570"/>
      <c r="F64" s="330" t="s">
        <v>656</v>
      </c>
      <c r="G64" s="572"/>
      <c r="H64" s="571"/>
    </row>
    <row r="65" spans="1:8" ht="15">
      <c r="A65" s="570"/>
      <c r="B65" s="321"/>
      <c r="C65" s="322" t="s">
        <v>283</v>
      </c>
      <c r="D65" s="570"/>
      <c r="E65" s="570"/>
      <c r="F65" s="330" t="s">
        <v>642</v>
      </c>
      <c r="G65" s="573"/>
      <c r="H65" s="571"/>
    </row>
    <row r="66" spans="1:8" ht="15">
      <c r="A66" s="570"/>
      <c r="B66" s="321"/>
      <c r="C66" s="322" t="s">
        <v>284</v>
      </c>
      <c r="D66" s="570"/>
      <c r="E66" s="570"/>
      <c r="F66" s="330" t="s">
        <v>642</v>
      </c>
      <c r="G66" s="573"/>
      <c r="H66" s="571"/>
    </row>
    <row r="67" spans="1:8" ht="15">
      <c r="A67" s="570"/>
      <c r="B67" s="321"/>
      <c r="C67" s="345" t="s">
        <v>787</v>
      </c>
      <c r="D67" s="570"/>
      <c r="E67" s="570"/>
      <c r="F67" s="330" t="s">
        <v>642</v>
      </c>
      <c r="G67" s="573"/>
      <c r="H67" s="571"/>
    </row>
    <row r="68" spans="1:8" ht="15">
      <c r="A68" s="570"/>
      <c r="B68" s="321"/>
      <c r="C68" s="345" t="s">
        <v>788</v>
      </c>
      <c r="D68" s="570"/>
      <c r="E68" s="570"/>
      <c r="F68" s="330" t="s">
        <v>642</v>
      </c>
      <c r="G68" s="573"/>
      <c r="H68" s="312" t="s">
        <v>642</v>
      </c>
    </row>
    <row r="69" spans="1:8" ht="15">
      <c r="A69" s="570"/>
      <c r="B69" s="321"/>
      <c r="C69" s="345" t="s">
        <v>789</v>
      </c>
      <c r="D69" s="570"/>
      <c r="E69" s="570"/>
      <c r="F69" s="330"/>
      <c r="G69" s="573"/>
      <c r="H69" s="312"/>
    </row>
    <row r="70" spans="1:8" ht="15">
      <c r="A70" s="570"/>
      <c r="B70" s="321"/>
      <c r="C70" s="346"/>
      <c r="D70" s="570"/>
      <c r="E70" s="570"/>
      <c r="F70" s="330" t="s">
        <v>642</v>
      </c>
      <c r="G70" s="574"/>
      <c r="H70" s="312" t="s">
        <v>642</v>
      </c>
    </row>
    <row r="71" spans="1:8" ht="13.5" thickBot="1">
      <c r="A71" s="326" t="s">
        <v>642</v>
      </c>
      <c r="B71" s="327"/>
      <c r="C71" s="328" t="s">
        <v>642</v>
      </c>
      <c r="D71" s="326" t="s">
        <v>642</v>
      </c>
      <c r="E71" s="326" t="s">
        <v>642</v>
      </c>
      <c r="F71" s="326" t="s">
        <v>642</v>
      </c>
      <c r="G71" s="326"/>
      <c r="H71" s="326" t="s">
        <v>642</v>
      </c>
    </row>
    <row r="72" spans="1:8" ht="12.75">
      <c r="A72" s="308" t="s">
        <v>642</v>
      </c>
      <c r="B72" s="309" t="s">
        <v>644</v>
      </c>
      <c r="C72" s="310"/>
      <c r="D72" s="340" t="s">
        <v>642</v>
      </c>
      <c r="E72" s="308" t="s">
        <v>642</v>
      </c>
      <c r="F72" s="289" t="s">
        <v>645</v>
      </c>
      <c r="G72" s="313"/>
      <c r="H72" s="314" t="s">
        <v>642</v>
      </c>
    </row>
    <row r="73" spans="1:8" ht="12.75">
      <c r="A73" s="570" t="s">
        <v>642</v>
      </c>
      <c r="B73" s="315" t="s">
        <v>646</v>
      </c>
      <c r="C73" s="316"/>
      <c r="D73" s="570" t="s">
        <v>642</v>
      </c>
      <c r="E73" s="570" t="s">
        <v>642</v>
      </c>
      <c r="F73" s="317" t="s">
        <v>647</v>
      </c>
      <c r="G73" s="318"/>
      <c r="H73" s="571" t="s">
        <v>642</v>
      </c>
    </row>
    <row r="74" spans="1:8" ht="12.75">
      <c r="A74" s="570"/>
      <c r="B74" s="315" t="s">
        <v>648</v>
      </c>
      <c r="C74" s="319">
        <v>0</v>
      </c>
      <c r="D74" s="570"/>
      <c r="E74" s="570"/>
      <c r="F74" s="317" t="s">
        <v>649</v>
      </c>
      <c r="G74" s="318"/>
      <c r="H74" s="571"/>
    </row>
    <row r="75" spans="1:8" ht="12.75">
      <c r="A75" s="570"/>
      <c r="B75" s="315" t="s">
        <v>650</v>
      </c>
      <c r="C75" s="319">
        <v>0</v>
      </c>
      <c r="D75" s="570"/>
      <c r="E75" s="570"/>
      <c r="F75" s="317" t="s">
        <v>651</v>
      </c>
      <c r="G75" s="318"/>
      <c r="H75" s="571"/>
    </row>
    <row r="76" spans="1:8" ht="12.75">
      <c r="A76" s="570"/>
      <c r="B76" s="315" t="s">
        <v>652</v>
      </c>
      <c r="C76" s="319">
        <v>0</v>
      </c>
      <c r="D76" s="570"/>
      <c r="E76" s="570"/>
      <c r="F76" s="317" t="s">
        <v>742</v>
      </c>
      <c r="G76" s="318"/>
      <c r="H76" s="571"/>
    </row>
    <row r="77" spans="1:8" ht="12.75">
      <c r="A77" s="570"/>
      <c r="B77" s="315" t="s">
        <v>653</v>
      </c>
      <c r="C77" s="316"/>
      <c r="D77" s="570"/>
      <c r="E77" s="570"/>
      <c r="F77" s="320" t="s">
        <v>654</v>
      </c>
      <c r="G77" s="318"/>
      <c r="H77" s="571"/>
    </row>
    <row r="78" spans="1:8" ht="12.75">
      <c r="A78" s="570"/>
      <c r="B78" s="315" t="s">
        <v>655</v>
      </c>
      <c r="C78" s="316"/>
      <c r="D78" s="570"/>
      <c r="E78" s="570"/>
      <c r="F78" s="317" t="s">
        <v>656</v>
      </c>
      <c r="G78" s="572"/>
      <c r="H78" s="571"/>
    </row>
    <row r="79" spans="1:8" ht="15">
      <c r="A79" s="570"/>
      <c r="B79" s="321"/>
      <c r="C79" s="322" t="s">
        <v>283</v>
      </c>
      <c r="D79" s="570"/>
      <c r="E79" s="570"/>
      <c r="F79" s="317" t="s">
        <v>642</v>
      </c>
      <c r="G79" s="573"/>
      <c r="H79" s="571"/>
    </row>
    <row r="80" spans="1:8" ht="15">
      <c r="A80" s="570"/>
      <c r="B80" s="321"/>
      <c r="C80" s="322" t="s">
        <v>284</v>
      </c>
      <c r="D80" s="570"/>
      <c r="E80" s="570"/>
      <c r="F80" s="317" t="s">
        <v>642</v>
      </c>
      <c r="G80" s="573"/>
      <c r="H80" s="571"/>
    </row>
    <row r="81" spans="1:8" ht="15">
      <c r="A81" s="570"/>
      <c r="B81" s="321"/>
      <c r="C81" s="345" t="s">
        <v>787</v>
      </c>
      <c r="D81" s="570"/>
      <c r="E81" s="570"/>
      <c r="F81" s="317" t="s">
        <v>642</v>
      </c>
      <c r="G81" s="573"/>
      <c r="H81" s="571"/>
    </row>
    <row r="82" spans="1:8" ht="15">
      <c r="A82" s="570"/>
      <c r="B82" s="321"/>
      <c r="C82" s="345" t="s">
        <v>788</v>
      </c>
      <c r="D82" s="570"/>
      <c r="E82" s="570"/>
      <c r="F82" s="317" t="s">
        <v>642</v>
      </c>
      <c r="G82" s="573"/>
      <c r="H82" s="324" t="s">
        <v>642</v>
      </c>
    </row>
    <row r="83" spans="1:8" ht="15">
      <c r="A83" s="570"/>
      <c r="B83" s="321"/>
      <c r="C83" s="345" t="s">
        <v>789</v>
      </c>
      <c r="D83" s="570"/>
      <c r="E83" s="570"/>
      <c r="F83" s="317" t="s">
        <v>642</v>
      </c>
      <c r="G83" s="573"/>
      <c r="H83" s="324" t="s">
        <v>642</v>
      </c>
    </row>
    <row r="84" spans="1:8" ht="15">
      <c r="A84" s="570"/>
      <c r="B84" s="321"/>
      <c r="C84" s="346"/>
      <c r="D84" s="570"/>
      <c r="E84" s="570"/>
      <c r="F84" s="325" t="s">
        <v>642</v>
      </c>
      <c r="G84" s="574"/>
      <c r="H84" s="324" t="s">
        <v>642</v>
      </c>
    </row>
    <row r="85" spans="1:8" ht="13.5" thickBot="1">
      <c r="A85" s="326" t="s">
        <v>642</v>
      </c>
      <c r="B85" s="341" t="s">
        <v>642</v>
      </c>
      <c r="C85" s="342"/>
      <c r="D85" s="343" t="s">
        <v>642</v>
      </c>
      <c r="E85" s="326" t="s">
        <v>642</v>
      </c>
      <c r="F85" s="327" t="s">
        <v>642</v>
      </c>
      <c r="G85" s="326"/>
      <c r="H85" s="328" t="s">
        <v>642</v>
      </c>
    </row>
    <row r="86" spans="1:8" ht="12.75">
      <c r="A86" s="308" t="s">
        <v>642</v>
      </c>
      <c r="B86" s="309" t="s">
        <v>644</v>
      </c>
      <c r="C86" s="310"/>
      <c r="D86" s="308" t="s">
        <v>642</v>
      </c>
      <c r="E86" s="308" t="s">
        <v>642</v>
      </c>
      <c r="F86" s="329"/>
      <c r="G86" s="329"/>
      <c r="H86" s="308" t="s">
        <v>642</v>
      </c>
    </row>
    <row r="87" spans="1:8" ht="12.75">
      <c r="A87" s="570" t="s">
        <v>642</v>
      </c>
      <c r="B87" s="315" t="s">
        <v>646</v>
      </c>
      <c r="C87" s="316"/>
      <c r="D87" s="570" t="s">
        <v>642</v>
      </c>
      <c r="E87" s="570" t="s">
        <v>642</v>
      </c>
      <c r="F87" s="330" t="s">
        <v>647</v>
      </c>
      <c r="G87" s="318"/>
      <c r="H87" s="571" t="s">
        <v>642</v>
      </c>
    </row>
    <row r="88" spans="1:8" ht="12.75">
      <c r="A88" s="570"/>
      <c r="B88" s="315" t="s">
        <v>648</v>
      </c>
      <c r="C88" s="319">
        <v>0</v>
      </c>
      <c r="D88" s="570"/>
      <c r="E88" s="570"/>
      <c r="F88" s="330" t="s">
        <v>649</v>
      </c>
      <c r="G88" s="318"/>
      <c r="H88" s="571"/>
    </row>
    <row r="89" spans="1:8" ht="12.75">
      <c r="A89" s="570"/>
      <c r="B89" s="315" t="s">
        <v>650</v>
      </c>
      <c r="C89" s="319">
        <v>0</v>
      </c>
      <c r="D89" s="570"/>
      <c r="E89" s="570"/>
      <c r="F89" s="330" t="s">
        <v>651</v>
      </c>
      <c r="G89" s="318"/>
      <c r="H89" s="571"/>
    </row>
    <row r="90" spans="1:8" ht="12.75">
      <c r="A90" s="570"/>
      <c r="B90" s="315" t="s">
        <v>652</v>
      </c>
      <c r="C90" s="319">
        <v>0</v>
      </c>
      <c r="D90" s="570"/>
      <c r="E90" s="570"/>
      <c r="F90" s="330" t="s">
        <v>742</v>
      </c>
      <c r="G90" s="318"/>
      <c r="H90" s="571"/>
    </row>
    <row r="91" spans="1:8" ht="12.75">
      <c r="A91" s="570"/>
      <c r="B91" s="315" t="s">
        <v>653</v>
      </c>
      <c r="C91" s="316"/>
      <c r="D91" s="570"/>
      <c r="E91" s="570"/>
      <c r="F91" s="331" t="s">
        <v>654</v>
      </c>
      <c r="G91" s="318"/>
      <c r="H91" s="571"/>
    </row>
    <row r="92" spans="1:8" ht="12.75">
      <c r="A92" s="570"/>
      <c r="B92" s="315" t="s">
        <v>655</v>
      </c>
      <c r="C92" s="316"/>
      <c r="D92" s="570"/>
      <c r="E92" s="570"/>
      <c r="F92" s="330" t="s">
        <v>656</v>
      </c>
      <c r="G92" s="572"/>
      <c r="H92" s="571"/>
    </row>
    <row r="93" spans="1:8" ht="15">
      <c r="A93" s="570"/>
      <c r="B93" s="321"/>
      <c r="C93" s="322" t="s">
        <v>283</v>
      </c>
      <c r="D93" s="570"/>
      <c r="E93" s="570"/>
      <c r="F93" s="330" t="s">
        <v>642</v>
      </c>
      <c r="G93" s="573"/>
      <c r="H93" s="571"/>
    </row>
    <row r="94" spans="1:8" ht="15">
      <c r="A94" s="570"/>
      <c r="B94" s="321"/>
      <c r="C94" s="322" t="s">
        <v>284</v>
      </c>
      <c r="D94" s="570"/>
      <c r="E94" s="570"/>
      <c r="F94" s="330" t="s">
        <v>642</v>
      </c>
      <c r="G94" s="573"/>
      <c r="H94" s="571"/>
    </row>
    <row r="95" spans="1:8" ht="15">
      <c r="A95" s="570"/>
      <c r="B95" s="321"/>
      <c r="C95" s="345" t="s">
        <v>787</v>
      </c>
      <c r="D95" s="570"/>
      <c r="E95" s="570"/>
      <c r="F95" s="330" t="s">
        <v>642</v>
      </c>
      <c r="G95" s="573"/>
      <c r="H95" s="571"/>
    </row>
    <row r="96" spans="1:8" ht="15">
      <c r="A96" s="570"/>
      <c r="B96" s="321"/>
      <c r="C96" s="345" t="s">
        <v>788</v>
      </c>
      <c r="D96" s="570"/>
      <c r="E96" s="570"/>
      <c r="F96" s="330" t="s">
        <v>642</v>
      </c>
      <c r="G96" s="573"/>
      <c r="H96" s="312" t="s">
        <v>642</v>
      </c>
    </row>
    <row r="97" spans="1:8" ht="15">
      <c r="A97" s="570"/>
      <c r="B97" s="321"/>
      <c r="C97" s="345" t="s">
        <v>789</v>
      </c>
      <c r="D97" s="570"/>
      <c r="E97" s="570"/>
      <c r="F97" s="330"/>
      <c r="G97" s="573"/>
      <c r="H97" s="312"/>
    </row>
    <row r="98" spans="1:8" ht="15">
      <c r="A98" s="570"/>
      <c r="B98" s="321"/>
      <c r="C98" s="346"/>
      <c r="D98" s="570"/>
      <c r="E98" s="570"/>
      <c r="F98" s="330" t="s">
        <v>642</v>
      </c>
      <c r="G98" s="574"/>
      <c r="H98" s="312" t="s">
        <v>642</v>
      </c>
    </row>
    <row r="99" spans="1:8" ht="13.5" thickBot="1">
      <c r="A99" s="326" t="s">
        <v>642</v>
      </c>
      <c r="B99" s="327"/>
      <c r="C99" s="328" t="s">
        <v>642</v>
      </c>
      <c r="D99" s="326" t="s">
        <v>642</v>
      </c>
      <c r="E99" s="326" t="s">
        <v>642</v>
      </c>
      <c r="F99" s="326" t="s">
        <v>642</v>
      </c>
      <c r="G99" s="326"/>
      <c r="H99" s="326" t="s">
        <v>642</v>
      </c>
    </row>
    <row r="100" spans="1:8" ht="12.75">
      <c r="A100" s="308" t="s">
        <v>642</v>
      </c>
      <c r="B100" s="309" t="s">
        <v>644</v>
      </c>
      <c r="C100" s="310"/>
      <c r="D100" s="311" t="s">
        <v>642</v>
      </c>
      <c r="E100" s="312" t="s">
        <v>642</v>
      </c>
      <c r="F100" s="289" t="s">
        <v>645</v>
      </c>
      <c r="G100" s="313"/>
      <c r="H100" s="314" t="s">
        <v>642</v>
      </c>
    </row>
    <row r="101" spans="1:8" ht="12.75">
      <c r="A101" s="570" t="s">
        <v>642</v>
      </c>
      <c r="B101" s="315" t="s">
        <v>646</v>
      </c>
      <c r="C101" s="316"/>
      <c r="D101" s="570" t="s">
        <v>642</v>
      </c>
      <c r="E101" s="570" t="s">
        <v>642</v>
      </c>
      <c r="F101" s="317" t="s">
        <v>647</v>
      </c>
      <c r="G101" s="318"/>
      <c r="H101" s="571" t="s">
        <v>642</v>
      </c>
    </row>
    <row r="102" spans="1:8" ht="12.75">
      <c r="A102" s="570"/>
      <c r="B102" s="315" t="s">
        <v>648</v>
      </c>
      <c r="C102" s="319">
        <v>0</v>
      </c>
      <c r="D102" s="570"/>
      <c r="E102" s="570"/>
      <c r="F102" s="317" t="s">
        <v>649</v>
      </c>
      <c r="G102" s="318"/>
      <c r="H102" s="571"/>
    </row>
    <row r="103" spans="1:8" ht="12.75">
      <c r="A103" s="570"/>
      <c r="B103" s="315" t="s">
        <v>650</v>
      </c>
      <c r="C103" s="319">
        <v>0</v>
      </c>
      <c r="D103" s="570"/>
      <c r="E103" s="570"/>
      <c r="F103" s="317" t="s">
        <v>651</v>
      </c>
      <c r="G103" s="318"/>
      <c r="H103" s="571"/>
    </row>
    <row r="104" spans="1:8" ht="12.75">
      <c r="A104" s="570"/>
      <c r="B104" s="315" t="s">
        <v>652</v>
      </c>
      <c r="C104" s="319">
        <v>0</v>
      </c>
      <c r="D104" s="570"/>
      <c r="E104" s="570"/>
      <c r="F104" s="317" t="s">
        <v>742</v>
      </c>
      <c r="G104" s="318"/>
      <c r="H104" s="571"/>
    </row>
    <row r="105" spans="1:8" ht="12.75">
      <c r="A105" s="570"/>
      <c r="B105" s="315" t="s">
        <v>653</v>
      </c>
      <c r="C105" s="316"/>
      <c r="D105" s="570"/>
      <c r="E105" s="570"/>
      <c r="F105" s="320" t="s">
        <v>654</v>
      </c>
      <c r="G105" s="318"/>
      <c r="H105" s="571"/>
    </row>
    <row r="106" spans="1:8" ht="12.75">
      <c r="A106" s="570"/>
      <c r="B106" s="315" t="s">
        <v>655</v>
      </c>
      <c r="C106" s="316"/>
      <c r="D106" s="570"/>
      <c r="E106" s="570"/>
      <c r="F106" s="317" t="s">
        <v>656</v>
      </c>
      <c r="G106" s="572"/>
      <c r="H106" s="571"/>
    </row>
    <row r="107" spans="1:8" ht="15">
      <c r="A107" s="570"/>
      <c r="B107" s="321"/>
      <c r="C107" s="322" t="s">
        <v>283</v>
      </c>
      <c r="D107" s="570"/>
      <c r="E107" s="570"/>
      <c r="F107" s="317" t="s">
        <v>642</v>
      </c>
      <c r="G107" s="573"/>
      <c r="H107" s="571"/>
    </row>
    <row r="108" spans="1:8" ht="15">
      <c r="A108" s="570"/>
      <c r="B108" s="321"/>
      <c r="C108" s="322" t="s">
        <v>284</v>
      </c>
      <c r="D108" s="570"/>
      <c r="E108" s="570"/>
      <c r="F108" s="317" t="s">
        <v>642</v>
      </c>
      <c r="G108" s="573"/>
      <c r="H108" s="571"/>
    </row>
    <row r="109" spans="1:8" ht="15">
      <c r="A109" s="570"/>
      <c r="B109" s="321"/>
      <c r="C109" s="345" t="s">
        <v>787</v>
      </c>
      <c r="D109" s="570"/>
      <c r="E109" s="570"/>
      <c r="F109" s="317" t="s">
        <v>642</v>
      </c>
      <c r="G109" s="573"/>
      <c r="H109" s="571"/>
    </row>
    <row r="110" spans="1:8" ht="15">
      <c r="A110" s="570"/>
      <c r="B110" s="321"/>
      <c r="C110" s="345" t="s">
        <v>788</v>
      </c>
      <c r="D110" s="570"/>
      <c r="E110" s="570"/>
      <c r="F110" s="317" t="s">
        <v>642</v>
      </c>
      <c r="G110" s="573"/>
      <c r="H110" s="324" t="s">
        <v>642</v>
      </c>
    </row>
    <row r="111" spans="1:8" ht="15">
      <c r="A111" s="570"/>
      <c r="B111" s="321"/>
      <c r="C111" s="345" t="s">
        <v>789</v>
      </c>
      <c r="D111" s="570"/>
      <c r="E111" s="570"/>
      <c r="F111" s="317" t="s">
        <v>642</v>
      </c>
      <c r="G111" s="573"/>
      <c r="H111" s="324" t="s">
        <v>642</v>
      </c>
    </row>
    <row r="112" spans="1:8" ht="15">
      <c r="A112" s="570"/>
      <c r="B112" s="321"/>
      <c r="C112" s="346"/>
      <c r="D112" s="570"/>
      <c r="E112" s="570"/>
      <c r="F112" s="325" t="s">
        <v>642</v>
      </c>
      <c r="G112" s="574"/>
      <c r="H112" s="324" t="s">
        <v>642</v>
      </c>
    </row>
    <row r="113" spans="1:8" ht="13.5" thickBot="1">
      <c r="A113" s="326" t="s">
        <v>642</v>
      </c>
      <c r="B113" s="315" t="s">
        <v>642</v>
      </c>
      <c r="C113" s="323"/>
      <c r="D113" s="311" t="s">
        <v>642</v>
      </c>
      <c r="E113" s="326" t="s">
        <v>642</v>
      </c>
      <c r="F113" s="327" t="s">
        <v>642</v>
      </c>
      <c r="G113" s="326"/>
      <c r="H113" s="328" t="s">
        <v>642</v>
      </c>
    </row>
    <row r="114" spans="1:8" ht="12.75">
      <c r="A114" s="308" t="s">
        <v>642</v>
      </c>
      <c r="B114" s="309" t="s">
        <v>644</v>
      </c>
      <c r="C114" s="310"/>
      <c r="D114" s="308" t="s">
        <v>642</v>
      </c>
      <c r="E114" s="308" t="s">
        <v>642</v>
      </c>
      <c r="F114" s="329"/>
      <c r="G114" s="329"/>
      <c r="H114" s="308" t="s">
        <v>642</v>
      </c>
    </row>
    <row r="115" spans="1:8" ht="12.75">
      <c r="A115" s="570" t="s">
        <v>642</v>
      </c>
      <c r="B115" s="315" t="s">
        <v>646</v>
      </c>
      <c r="C115" s="316"/>
      <c r="D115" s="570" t="s">
        <v>642</v>
      </c>
      <c r="E115" s="570" t="s">
        <v>642</v>
      </c>
      <c r="F115" s="330" t="s">
        <v>647</v>
      </c>
      <c r="G115" s="318"/>
      <c r="H115" s="571" t="s">
        <v>642</v>
      </c>
    </row>
    <row r="116" spans="1:8" ht="12.75">
      <c r="A116" s="570"/>
      <c r="B116" s="315" t="s">
        <v>648</v>
      </c>
      <c r="C116" s="319">
        <v>0</v>
      </c>
      <c r="D116" s="570"/>
      <c r="E116" s="570"/>
      <c r="F116" s="330" t="s">
        <v>649</v>
      </c>
      <c r="G116" s="318"/>
      <c r="H116" s="571"/>
    </row>
    <row r="117" spans="1:8" ht="12.75">
      <c r="A117" s="570"/>
      <c r="B117" s="315" t="s">
        <v>650</v>
      </c>
      <c r="C117" s="319">
        <v>0</v>
      </c>
      <c r="D117" s="570"/>
      <c r="E117" s="570"/>
      <c r="F117" s="330" t="s">
        <v>651</v>
      </c>
      <c r="G117" s="318"/>
      <c r="H117" s="571"/>
    </row>
    <row r="118" spans="1:8" ht="12.75">
      <c r="A118" s="570"/>
      <c r="B118" s="315" t="s">
        <v>652</v>
      </c>
      <c r="C118" s="319">
        <v>0</v>
      </c>
      <c r="D118" s="570"/>
      <c r="E118" s="570"/>
      <c r="F118" s="330" t="s">
        <v>742</v>
      </c>
      <c r="G118" s="318"/>
      <c r="H118" s="571"/>
    </row>
    <row r="119" spans="1:8" ht="12.75">
      <c r="A119" s="570"/>
      <c r="B119" s="315" t="s">
        <v>653</v>
      </c>
      <c r="C119" s="316"/>
      <c r="D119" s="570"/>
      <c r="E119" s="570"/>
      <c r="F119" s="331" t="s">
        <v>654</v>
      </c>
      <c r="G119" s="318"/>
      <c r="H119" s="571"/>
    </row>
    <row r="120" spans="1:8" ht="12.75">
      <c r="A120" s="570"/>
      <c r="B120" s="315" t="s">
        <v>655</v>
      </c>
      <c r="C120" s="316"/>
      <c r="D120" s="570"/>
      <c r="E120" s="570"/>
      <c r="F120" s="330" t="s">
        <v>656</v>
      </c>
      <c r="G120" s="572"/>
      <c r="H120" s="571"/>
    </row>
    <row r="121" spans="1:8" ht="15">
      <c r="A121" s="570"/>
      <c r="B121" s="321"/>
      <c r="C121" s="322" t="s">
        <v>283</v>
      </c>
      <c r="D121" s="570"/>
      <c r="E121" s="570"/>
      <c r="F121" s="330" t="s">
        <v>642</v>
      </c>
      <c r="G121" s="573"/>
      <c r="H121" s="571"/>
    </row>
    <row r="122" spans="1:8" ht="15">
      <c r="A122" s="570"/>
      <c r="B122" s="321"/>
      <c r="C122" s="322" t="s">
        <v>284</v>
      </c>
      <c r="D122" s="570"/>
      <c r="E122" s="570"/>
      <c r="F122" s="330" t="s">
        <v>642</v>
      </c>
      <c r="G122" s="573"/>
      <c r="H122" s="571"/>
    </row>
    <row r="123" spans="1:8" ht="15">
      <c r="A123" s="570"/>
      <c r="B123" s="321"/>
      <c r="C123" s="345" t="s">
        <v>787</v>
      </c>
      <c r="D123" s="570"/>
      <c r="E123" s="570"/>
      <c r="F123" s="330" t="s">
        <v>642</v>
      </c>
      <c r="G123" s="573"/>
      <c r="H123" s="571"/>
    </row>
    <row r="124" spans="1:8" ht="15">
      <c r="A124" s="570"/>
      <c r="B124" s="321"/>
      <c r="C124" s="345" t="s">
        <v>788</v>
      </c>
      <c r="D124" s="570"/>
      <c r="E124" s="570"/>
      <c r="F124" s="330" t="s">
        <v>642</v>
      </c>
      <c r="G124" s="573"/>
      <c r="H124" s="312" t="s">
        <v>642</v>
      </c>
    </row>
    <row r="125" spans="1:8" ht="15">
      <c r="A125" s="570"/>
      <c r="B125" s="321"/>
      <c r="C125" s="345" t="s">
        <v>789</v>
      </c>
      <c r="D125" s="570"/>
      <c r="E125" s="570"/>
      <c r="F125" s="330"/>
      <c r="G125" s="573"/>
      <c r="H125" s="312"/>
    </row>
    <row r="126" spans="1:8" ht="15">
      <c r="A126" s="570"/>
      <c r="B126" s="321"/>
      <c r="C126" s="346"/>
      <c r="D126" s="570"/>
      <c r="E126" s="570"/>
      <c r="F126" s="330" t="s">
        <v>642</v>
      </c>
      <c r="G126" s="574"/>
      <c r="H126" s="312" t="s">
        <v>642</v>
      </c>
    </row>
    <row r="127" spans="1:8" ht="13.5" thickBot="1">
      <c r="A127" s="326" t="s">
        <v>642</v>
      </c>
      <c r="B127" s="327"/>
      <c r="C127" s="328" t="s">
        <v>642</v>
      </c>
      <c r="D127" s="326" t="s">
        <v>642</v>
      </c>
      <c r="E127" s="326" t="s">
        <v>642</v>
      </c>
      <c r="F127" s="326" t="s">
        <v>642</v>
      </c>
      <c r="G127" s="326"/>
      <c r="H127" s="326" t="s">
        <v>642</v>
      </c>
    </row>
    <row r="128" spans="1:8" ht="12.75">
      <c r="A128" s="308" t="s">
        <v>642</v>
      </c>
      <c r="B128" s="309" t="s">
        <v>644</v>
      </c>
      <c r="C128" s="310"/>
      <c r="D128" s="308" t="s">
        <v>642</v>
      </c>
      <c r="E128" s="308" t="s">
        <v>642</v>
      </c>
      <c r="F128" s="329"/>
      <c r="G128" s="329"/>
      <c r="H128" s="308" t="s">
        <v>642</v>
      </c>
    </row>
    <row r="129" spans="1:8" ht="12.75">
      <c r="A129" s="570" t="s">
        <v>642</v>
      </c>
      <c r="B129" s="315" t="s">
        <v>646</v>
      </c>
      <c r="C129" s="316"/>
      <c r="D129" s="570" t="s">
        <v>642</v>
      </c>
      <c r="E129" s="570" t="s">
        <v>642</v>
      </c>
      <c r="F129" s="330" t="s">
        <v>647</v>
      </c>
      <c r="G129" s="318"/>
      <c r="H129" s="571" t="s">
        <v>642</v>
      </c>
    </row>
    <row r="130" spans="1:8" ht="12.75">
      <c r="A130" s="570"/>
      <c r="B130" s="315" t="s">
        <v>648</v>
      </c>
      <c r="C130" s="319">
        <v>0</v>
      </c>
      <c r="D130" s="570"/>
      <c r="E130" s="570"/>
      <c r="F130" s="330" t="s">
        <v>649</v>
      </c>
      <c r="G130" s="318"/>
      <c r="H130" s="571"/>
    </row>
    <row r="131" spans="1:8" ht="12.75">
      <c r="A131" s="570"/>
      <c r="B131" s="315" t="s">
        <v>650</v>
      </c>
      <c r="C131" s="319">
        <v>0</v>
      </c>
      <c r="D131" s="570"/>
      <c r="E131" s="570"/>
      <c r="F131" s="330" t="s">
        <v>651</v>
      </c>
      <c r="G131" s="318"/>
      <c r="H131" s="571"/>
    </row>
    <row r="132" spans="1:8" ht="12.75">
      <c r="A132" s="570"/>
      <c r="B132" s="315" t="s">
        <v>652</v>
      </c>
      <c r="C132" s="319">
        <v>0</v>
      </c>
      <c r="D132" s="570"/>
      <c r="E132" s="570"/>
      <c r="F132" s="330" t="s">
        <v>742</v>
      </c>
      <c r="G132" s="318"/>
      <c r="H132" s="571"/>
    </row>
    <row r="133" spans="1:8" ht="12.75">
      <c r="A133" s="570"/>
      <c r="B133" s="315" t="s">
        <v>653</v>
      </c>
      <c r="C133" s="316"/>
      <c r="D133" s="570"/>
      <c r="E133" s="570"/>
      <c r="F133" s="331" t="s">
        <v>654</v>
      </c>
      <c r="G133" s="318"/>
      <c r="H133" s="571"/>
    </row>
    <row r="134" spans="1:8" ht="12.75">
      <c r="A134" s="570"/>
      <c r="B134" s="315" t="s">
        <v>655</v>
      </c>
      <c r="C134" s="316"/>
      <c r="D134" s="570"/>
      <c r="E134" s="570"/>
      <c r="F134" s="330" t="s">
        <v>656</v>
      </c>
      <c r="G134" s="572"/>
      <c r="H134" s="571"/>
    </row>
    <row r="135" spans="1:8" ht="15">
      <c r="A135" s="570"/>
      <c r="B135" s="321"/>
      <c r="C135" s="322" t="s">
        <v>283</v>
      </c>
      <c r="D135" s="570"/>
      <c r="E135" s="570"/>
      <c r="F135" s="330" t="s">
        <v>642</v>
      </c>
      <c r="G135" s="573"/>
      <c r="H135" s="571"/>
    </row>
    <row r="136" spans="1:8" ht="15">
      <c r="A136" s="570"/>
      <c r="B136" s="321"/>
      <c r="C136" s="322" t="s">
        <v>284</v>
      </c>
      <c r="D136" s="570"/>
      <c r="E136" s="570"/>
      <c r="F136" s="330" t="s">
        <v>642</v>
      </c>
      <c r="G136" s="573"/>
      <c r="H136" s="571"/>
    </row>
    <row r="137" spans="1:8" ht="15">
      <c r="A137" s="570"/>
      <c r="B137" s="321"/>
      <c r="C137" s="345" t="s">
        <v>787</v>
      </c>
      <c r="D137" s="570"/>
      <c r="E137" s="570"/>
      <c r="F137" s="330" t="s">
        <v>642</v>
      </c>
      <c r="G137" s="573"/>
      <c r="H137" s="571"/>
    </row>
    <row r="138" spans="1:8" ht="15">
      <c r="A138" s="570"/>
      <c r="B138" s="321"/>
      <c r="C138" s="345" t="s">
        <v>788</v>
      </c>
      <c r="D138" s="570"/>
      <c r="E138" s="570"/>
      <c r="F138" s="330" t="s">
        <v>642</v>
      </c>
      <c r="G138" s="573"/>
      <c r="H138" s="312" t="s">
        <v>642</v>
      </c>
    </row>
    <row r="139" spans="1:8" ht="15">
      <c r="A139" s="570"/>
      <c r="B139" s="321"/>
      <c r="C139" s="345" t="s">
        <v>789</v>
      </c>
      <c r="D139" s="570"/>
      <c r="E139" s="570"/>
      <c r="F139" s="330"/>
      <c r="G139" s="573"/>
      <c r="H139" s="312"/>
    </row>
    <row r="140" spans="1:8" ht="15">
      <c r="A140" s="570"/>
      <c r="B140" s="321"/>
      <c r="C140" s="346"/>
      <c r="D140" s="570"/>
      <c r="E140" s="570"/>
      <c r="F140" s="330" t="s">
        <v>642</v>
      </c>
      <c r="G140" s="574"/>
      <c r="H140" s="312" t="s">
        <v>642</v>
      </c>
    </row>
    <row r="141" spans="1:8" ht="13.5" thickBot="1">
      <c r="A141" s="326" t="s">
        <v>642</v>
      </c>
      <c r="B141" s="327"/>
      <c r="C141" s="328" t="s">
        <v>642</v>
      </c>
      <c r="D141" s="326" t="s">
        <v>642</v>
      </c>
      <c r="E141" s="326" t="s">
        <v>642</v>
      </c>
      <c r="F141" s="326" t="s">
        <v>642</v>
      </c>
      <c r="G141" s="326"/>
      <c r="H141" s="326" t="s">
        <v>642</v>
      </c>
    </row>
    <row r="142" spans="1:8" ht="12.75">
      <c r="A142" s="308" t="s">
        <v>642</v>
      </c>
      <c r="B142" s="309" t="s">
        <v>644</v>
      </c>
      <c r="C142" s="310"/>
      <c r="D142" s="311" t="s">
        <v>642</v>
      </c>
      <c r="E142" s="312" t="s">
        <v>642</v>
      </c>
      <c r="F142" s="289" t="s">
        <v>645</v>
      </c>
      <c r="G142" s="313"/>
      <c r="H142" s="314" t="s">
        <v>642</v>
      </c>
    </row>
    <row r="143" spans="1:8" ht="12.75">
      <c r="A143" s="570" t="s">
        <v>642</v>
      </c>
      <c r="B143" s="315" t="s">
        <v>646</v>
      </c>
      <c r="C143" s="316"/>
      <c r="D143" s="570" t="s">
        <v>642</v>
      </c>
      <c r="E143" s="570" t="s">
        <v>642</v>
      </c>
      <c r="F143" s="317" t="s">
        <v>647</v>
      </c>
      <c r="G143" s="318"/>
      <c r="H143" s="571" t="s">
        <v>642</v>
      </c>
    </row>
    <row r="144" spans="1:8" ht="12.75">
      <c r="A144" s="570"/>
      <c r="B144" s="315" t="s">
        <v>648</v>
      </c>
      <c r="C144" s="319">
        <v>0</v>
      </c>
      <c r="D144" s="570"/>
      <c r="E144" s="570"/>
      <c r="F144" s="317" t="s">
        <v>649</v>
      </c>
      <c r="G144" s="318"/>
      <c r="H144" s="571"/>
    </row>
    <row r="145" spans="1:8" ht="12.75">
      <c r="A145" s="570"/>
      <c r="B145" s="315" t="s">
        <v>650</v>
      </c>
      <c r="C145" s="319">
        <v>0</v>
      </c>
      <c r="D145" s="570"/>
      <c r="E145" s="570"/>
      <c r="F145" s="317" t="s">
        <v>651</v>
      </c>
      <c r="G145" s="318"/>
      <c r="H145" s="571"/>
    </row>
    <row r="146" spans="1:8" ht="12.75">
      <c r="A146" s="570"/>
      <c r="B146" s="315" t="s">
        <v>652</v>
      </c>
      <c r="C146" s="319">
        <v>0</v>
      </c>
      <c r="D146" s="570"/>
      <c r="E146" s="570"/>
      <c r="F146" s="317" t="s">
        <v>742</v>
      </c>
      <c r="G146" s="318"/>
      <c r="H146" s="571"/>
    </row>
    <row r="147" spans="1:8" ht="12.75">
      <c r="A147" s="570"/>
      <c r="B147" s="315" t="s">
        <v>653</v>
      </c>
      <c r="C147" s="316"/>
      <c r="D147" s="570"/>
      <c r="E147" s="570"/>
      <c r="F147" s="320" t="s">
        <v>654</v>
      </c>
      <c r="G147" s="318"/>
      <c r="H147" s="571"/>
    </row>
    <row r="148" spans="1:8" ht="12.75">
      <c r="A148" s="570"/>
      <c r="B148" s="315" t="s">
        <v>655</v>
      </c>
      <c r="C148" s="316"/>
      <c r="D148" s="570"/>
      <c r="E148" s="570"/>
      <c r="F148" s="317" t="s">
        <v>656</v>
      </c>
      <c r="G148" s="572"/>
      <c r="H148" s="571"/>
    </row>
    <row r="149" spans="1:8" ht="15">
      <c r="A149" s="570"/>
      <c r="B149" s="321"/>
      <c r="C149" s="322" t="s">
        <v>283</v>
      </c>
      <c r="D149" s="570"/>
      <c r="E149" s="570"/>
      <c r="F149" s="317" t="s">
        <v>642</v>
      </c>
      <c r="G149" s="573"/>
      <c r="H149" s="571"/>
    </row>
    <row r="150" spans="1:8" ht="15">
      <c r="A150" s="570"/>
      <c r="B150" s="321"/>
      <c r="C150" s="322" t="s">
        <v>284</v>
      </c>
      <c r="D150" s="570"/>
      <c r="E150" s="570"/>
      <c r="F150" s="317" t="s">
        <v>642</v>
      </c>
      <c r="G150" s="573"/>
      <c r="H150" s="571"/>
    </row>
    <row r="151" spans="1:8" ht="15">
      <c r="A151" s="570"/>
      <c r="B151" s="321"/>
      <c r="C151" s="345" t="s">
        <v>787</v>
      </c>
      <c r="D151" s="570"/>
      <c r="E151" s="570"/>
      <c r="F151" s="317" t="s">
        <v>642</v>
      </c>
      <c r="G151" s="573"/>
      <c r="H151" s="571"/>
    </row>
    <row r="152" spans="1:8" ht="15">
      <c r="A152" s="570"/>
      <c r="B152" s="321"/>
      <c r="C152" s="345" t="s">
        <v>788</v>
      </c>
      <c r="D152" s="570"/>
      <c r="E152" s="570"/>
      <c r="F152" s="317" t="s">
        <v>642</v>
      </c>
      <c r="G152" s="573"/>
      <c r="H152" s="324" t="s">
        <v>642</v>
      </c>
    </row>
    <row r="153" spans="1:8" ht="15">
      <c r="A153" s="570"/>
      <c r="B153" s="321"/>
      <c r="C153" s="345" t="s">
        <v>789</v>
      </c>
      <c r="D153" s="570"/>
      <c r="E153" s="570"/>
      <c r="F153" s="317" t="s">
        <v>642</v>
      </c>
      <c r="G153" s="573"/>
      <c r="H153" s="324" t="s">
        <v>642</v>
      </c>
    </row>
    <row r="154" spans="1:8" ht="15">
      <c r="A154" s="570"/>
      <c r="B154" s="321"/>
      <c r="C154" s="346"/>
      <c r="D154" s="570"/>
      <c r="E154" s="570"/>
      <c r="F154" s="325" t="s">
        <v>642</v>
      </c>
      <c r="G154" s="574"/>
      <c r="H154" s="324" t="s">
        <v>642</v>
      </c>
    </row>
    <row r="155" spans="1:8" ht="13.5" thickBot="1">
      <c r="A155" s="326" t="s">
        <v>642</v>
      </c>
      <c r="B155" s="315" t="s">
        <v>642</v>
      </c>
      <c r="C155" s="323"/>
      <c r="D155" s="311" t="s">
        <v>642</v>
      </c>
      <c r="E155" s="326" t="s">
        <v>642</v>
      </c>
      <c r="F155" s="327" t="s">
        <v>642</v>
      </c>
      <c r="G155" s="326"/>
      <c r="H155" s="328" t="s">
        <v>642</v>
      </c>
    </row>
    <row r="156" spans="1:8" ht="12.75">
      <c r="A156" s="308" t="s">
        <v>642</v>
      </c>
      <c r="B156" s="309" t="s">
        <v>644</v>
      </c>
      <c r="C156" s="310"/>
      <c r="D156" s="308" t="s">
        <v>642</v>
      </c>
      <c r="E156" s="308" t="s">
        <v>642</v>
      </c>
      <c r="F156" s="329"/>
      <c r="G156" s="329"/>
      <c r="H156" s="308" t="s">
        <v>642</v>
      </c>
    </row>
    <row r="157" spans="1:8" ht="12.75">
      <c r="A157" s="570" t="s">
        <v>642</v>
      </c>
      <c r="B157" s="315" t="s">
        <v>646</v>
      </c>
      <c r="C157" s="316"/>
      <c r="D157" s="570" t="s">
        <v>642</v>
      </c>
      <c r="E157" s="570" t="s">
        <v>642</v>
      </c>
      <c r="F157" s="330" t="s">
        <v>647</v>
      </c>
      <c r="G157" s="318"/>
      <c r="H157" s="571" t="s">
        <v>642</v>
      </c>
    </row>
    <row r="158" spans="1:8" ht="12.75">
      <c r="A158" s="570"/>
      <c r="B158" s="315" t="s">
        <v>648</v>
      </c>
      <c r="C158" s="319">
        <v>0</v>
      </c>
      <c r="D158" s="570"/>
      <c r="E158" s="570"/>
      <c r="F158" s="330" t="s">
        <v>649</v>
      </c>
      <c r="G158" s="318"/>
      <c r="H158" s="571"/>
    </row>
    <row r="159" spans="1:8" ht="12.75">
      <c r="A159" s="570"/>
      <c r="B159" s="315" t="s">
        <v>650</v>
      </c>
      <c r="C159" s="319">
        <v>0</v>
      </c>
      <c r="D159" s="570"/>
      <c r="E159" s="570"/>
      <c r="F159" s="330" t="s">
        <v>651</v>
      </c>
      <c r="G159" s="318"/>
      <c r="H159" s="571"/>
    </row>
    <row r="160" spans="1:8" ht="12.75">
      <c r="A160" s="570"/>
      <c r="B160" s="315" t="s">
        <v>652</v>
      </c>
      <c r="C160" s="319">
        <v>0</v>
      </c>
      <c r="D160" s="570"/>
      <c r="E160" s="570"/>
      <c r="F160" s="330" t="s">
        <v>742</v>
      </c>
      <c r="G160" s="318"/>
      <c r="H160" s="571"/>
    </row>
    <row r="161" spans="1:8" ht="12.75">
      <c r="A161" s="570"/>
      <c r="B161" s="315" t="s">
        <v>653</v>
      </c>
      <c r="C161" s="316"/>
      <c r="D161" s="570"/>
      <c r="E161" s="570"/>
      <c r="F161" s="331" t="s">
        <v>654</v>
      </c>
      <c r="G161" s="318"/>
      <c r="H161" s="571"/>
    </row>
    <row r="162" spans="1:8" ht="12.75">
      <c r="A162" s="570"/>
      <c r="B162" s="315" t="s">
        <v>655</v>
      </c>
      <c r="C162" s="316"/>
      <c r="D162" s="570"/>
      <c r="E162" s="570"/>
      <c r="F162" s="330" t="s">
        <v>656</v>
      </c>
      <c r="G162" s="572"/>
      <c r="H162" s="571"/>
    </row>
    <row r="163" spans="1:8" ht="15">
      <c r="A163" s="570"/>
      <c r="B163" s="321"/>
      <c r="C163" s="322" t="s">
        <v>283</v>
      </c>
      <c r="D163" s="570"/>
      <c r="E163" s="570"/>
      <c r="F163" s="330" t="s">
        <v>642</v>
      </c>
      <c r="G163" s="573"/>
      <c r="H163" s="571"/>
    </row>
    <row r="164" spans="1:8" ht="15">
      <c r="A164" s="570"/>
      <c r="B164" s="321"/>
      <c r="C164" s="322" t="s">
        <v>284</v>
      </c>
      <c r="D164" s="570"/>
      <c r="E164" s="570"/>
      <c r="F164" s="330" t="s">
        <v>642</v>
      </c>
      <c r="G164" s="573"/>
      <c r="H164" s="571"/>
    </row>
    <row r="165" spans="1:8" ht="15">
      <c r="A165" s="570"/>
      <c r="B165" s="321"/>
      <c r="C165" s="345" t="s">
        <v>787</v>
      </c>
      <c r="D165" s="570"/>
      <c r="E165" s="570"/>
      <c r="F165" s="330" t="s">
        <v>642</v>
      </c>
      <c r="G165" s="573"/>
      <c r="H165" s="571"/>
    </row>
    <row r="166" spans="1:8" ht="15">
      <c r="A166" s="570"/>
      <c r="B166" s="321"/>
      <c r="C166" s="345" t="s">
        <v>788</v>
      </c>
      <c r="D166" s="570"/>
      <c r="E166" s="570"/>
      <c r="F166" s="330" t="s">
        <v>642</v>
      </c>
      <c r="G166" s="573"/>
      <c r="H166" s="312" t="s">
        <v>642</v>
      </c>
    </row>
    <row r="167" spans="1:8" ht="15">
      <c r="A167" s="570"/>
      <c r="B167" s="321"/>
      <c r="C167" s="345" t="s">
        <v>789</v>
      </c>
      <c r="D167" s="570"/>
      <c r="E167" s="570"/>
      <c r="F167" s="330"/>
      <c r="G167" s="573"/>
      <c r="H167" s="312"/>
    </row>
    <row r="168" spans="1:8" ht="15">
      <c r="A168" s="570"/>
      <c r="B168" s="321"/>
      <c r="C168" s="346"/>
      <c r="D168" s="570"/>
      <c r="E168" s="570"/>
      <c r="F168" s="330" t="s">
        <v>642</v>
      </c>
      <c r="G168" s="574"/>
      <c r="H168" s="312" t="s">
        <v>642</v>
      </c>
    </row>
    <row r="169" spans="1:8" ht="13.5" thickBot="1">
      <c r="A169" s="326" t="s">
        <v>642</v>
      </c>
      <c r="B169" s="327"/>
      <c r="C169" s="328" t="s">
        <v>642</v>
      </c>
      <c r="D169" s="326" t="s">
        <v>642</v>
      </c>
      <c r="E169" s="326" t="s">
        <v>642</v>
      </c>
      <c r="F169" s="326" t="s">
        <v>642</v>
      </c>
      <c r="G169" s="326"/>
      <c r="H169" s="326" t="s">
        <v>642</v>
      </c>
    </row>
    <row r="170" spans="1:8" ht="12.75">
      <c r="A170" s="308" t="s">
        <v>642</v>
      </c>
      <c r="B170" s="309" t="s">
        <v>644</v>
      </c>
      <c r="C170" s="310"/>
      <c r="D170" s="308" t="s">
        <v>642</v>
      </c>
      <c r="E170" s="308" t="s">
        <v>642</v>
      </c>
      <c r="F170" s="329"/>
      <c r="G170" s="329"/>
      <c r="H170" s="308" t="s">
        <v>642</v>
      </c>
    </row>
    <row r="171" spans="1:8" ht="12.75">
      <c r="A171" s="570" t="s">
        <v>642</v>
      </c>
      <c r="B171" s="315" t="s">
        <v>646</v>
      </c>
      <c r="C171" s="316"/>
      <c r="D171" s="570" t="s">
        <v>642</v>
      </c>
      <c r="E171" s="570" t="s">
        <v>642</v>
      </c>
      <c r="F171" s="330" t="s">
        <v>647</v>
      </c>
      <c r="G171" s="318"/>
      <c r="H171" s="571" t="s">
        <v>642</v>
      </c>
    </row>
    <row r="172" spans="1:8" ht="12.75">
      <c r="A172" s="570"/>
      <c r="B172" s="315" t="s">
        <v>648</v>
      </c>
      <c r="C172" s="319">
        <v>0</v>
      </c>
      <c r="D172" s="570"/>
      <c r="E172" s="570"/>
      <c r="F172" s="330" t="s">
        <v>649</v>
      </c>
      <c r="G172" s="318"/>
      <c r="H172" s="571"/>
    </row>
    <row r="173" spans="1:8" ht="12.75">
      <c r="A173" s="570"/>
      <c r="B173" s="315" t="s">
        <v>650</v>
      </c>
      <c r="C173" s="319">
        <v>0</v>
      </c>
      <c r="D173" s="570"/>
      <c r="E173" s="570"/>
      <c r="F173" s="330" t="s">
        <v>651</v>
      </c>
      <c r="G173" s="318"/>
      <c r="H173" s="571"/>
    </row>
    <row r="174" spans="1:8" ht="12.75">
      <c r="A174" s="570"/>
      <c r="B174" s="315" t="s">
        <v>652</v>
      </c>
      <c r="C174" s="319">
        <v>0</v>
      </c>
      <c r="D174" s="570"/>
      <c r="E174" s="570"/>
      <c r="F174" s="330" t="s">
        <v>742</v>
      </c>
      <c r="G174" s="318"/>
      <c r="H174" s="571"/>
    </row>
    <row r="175" spans="1:8" ht="12.75">
      <c r="A175" s="570"/>
      <c r="B175" s="315" t="s">
        <v>653</v>
      </c>
      <c r="C175" s="316"/>
      <c r="D175" s="570"/>
      <c r="E175" s="570"/>
      <c r="F175" s="331" t="s">
        <v>654</v>
      </c>
      <c r="G175" s="318"/>
      <c r="H175" s="571"/>
    </row>
    <row r="176" spans="1:8" ht="12.75">
      <c r="A176" s="570"/>
      <c r="B176" s="315" t="s">
        <v>655</v>
      </c>
      <c r="C176" s="316"/>
      <c r="D176" s="570"/>
      <c r="E176" s="570"/>
      <c r="F176" s="330" t="s">
        <v>656</v>
      </c>
      <c r="G176" s="572"/>
      <c r="H176" s="571"/>
    </row>
    <row r="177" spans="1:8" ht="15">
      <c r="A177" s="570"/>
      <c r="B177" s="321"/>
      <c r="C177" s="322" t="s">
        <v>283</v>
      </c>
      <c r="D177" s="570"/>
      <c r="E177" s="570"/>
      <c r="F177" s="330" t="s">
        <v>642</v>
      </c>
      <c r="G177" s="573"/>
      <c r="H177" s="571"/>
    </row>
    <row r="178" spans="1:8" ht="15">
      <c r="A178" s="570"/>
      <c r="B178" s="321"/>
      <c r="C178" s="322" t="s">
        <v>284</v>
      </c>
      <c r="D178" s="570"/>
      <c r="E178" s="570"/>
      <c r="F178" s="330" t="s">
        <v>642</v>
      </c>
      <c r="G178" s="573"/>
      <c r="H178" s="571"/>
    </row>
    <row r="179" spans="1:8" ht="15">
      <c r="A179" s="570"/>
      <c r="B179" s="321"/>
      <c r="C179" s="345" t="s">
        <v>787</v>
      </c>
      <c r="D179" s="570"/>
      <c r="E179" s="570"/>
      <c r="F179" s="330" t="s">
        <v>642</v>
      </c>
      <c r="G179" s="573"/>
      <c r="H179" s="571"/>
    </row>
    <row r="180" spans="1:8" ht="15">
      <c r="A180" s="570"/>
      <c r="B180" s="321"/>
      <c r="C180" s="345" t="s">
        <v>788</v>
      </c>
      <c r="D180" s="570"/>
      <c r="E180" s="570"/>
      <c r="F180" s="330" t="s">
        <v>642</v>
      </c>
      <c r="G180" s="573"/>
      <c r="H180" s="312" t="s">
        <v>642</v>
      </c>
    </row>
    <row r="181" spans="1:8" ht="15">
      <c r="A181" s="570"/>
      <c r="B181" s="321"/>
      <c r="C181" s="345" t="s">
        <v>789</v>
      </c>
      <c r="D181" s="570"/>
      <c r="E181" s="570"/>
      <c r="F181" s="330"/>
      <c r="G181" s="573"/>
      <c r="H181" s="312"/>
    </row>
    <row r="182" spans="1:8" ht="15">
      <c r="A182" s="570"/>
      <c r="B182" s="321"/>
      <c r="C182" s="346"/>
      <c r="D182" s="570"/>
      <c r="E182" s="570"/>
      <c r="F182" s="330" t="s">
        <v>642</v>
      </c>
      <c r="G182" s="574"/>
      <c r="H182" s="312" t="s">
        <v>642</v>
      </c>
    </row>
    <row r="183" spans="1:8" ht="13.5" thickBot="1">
      <c r="A183" s="326" t="s">
        <v>642</v>
      </c>
      <c r="B183" s="327"/>
      <c r="C183" s="328" t="s">
        <v>642</v>
      </c>
      <c r="D183" s="326" t="s">
        <v>642</v>
      </c>
      <c r="E183" s="326" t="s">
        <v>642</v>
      </c>
      <c r="F183" s="326" t="s">
        <v>642</v>
      </c>
      <c r="G183" s="326"/>
      <c r="H183" s="326" t="s">
        <v>642</v>
      </c>
    </row>
    <row r="184" spans="1:8" ht="12.75">
      <c r="A184" s="308" t="s">
        <v>642</v>
      </c>
      <c r="B184" s="309" t="s">
        <v>644</v>
      </c>
      <c r="C184" s="310"/>
      <c r="D184" s="311" t="s">
        <v>642</v>
      </c>
      <c r="E184" s="312" t="s">
        <v>642</v>
      </c>
      <c r="F184" s="289" t="s">
        <v>645</v>
      </c>
      <c r="G184" s="313"/>
      <c r="H184" s="314" t="s">
        <v>642</v>
      </c>
    </row>
    <row r="185" spans="1:8" ht="12.75">
      <c r="A185" s="570" t="s">
        <v>642</v>
      </c>
      <c r="B185" s="315" t="s">
        <v>646</v>
      </c>
      <c r="C185" s="316"/>
      <c r="D185" s="570" t="s">
        <v>642</v>
      </c>
      <c r="E185" s="570" t="s">
        <v>642</v>
      </c>
      <c r="F185" s="317" t="s">
        <v>647</v>
      </c>
      <c r="G185" s="318"/>
      <c r="H185" s="571" t="s">
        <v>642</v>
      </c>
    </row>
    <row r="186" spans="1:8" ht="12.75">
      <c r="A186" s="570"/>
      <c r="B186" s="315" t="s">
        <v>648</v>
      </c>
      <c r="C186" s="319">
        <v>0</v>
      </c>
      <c r="D186" s="570"/>
      <c r="E186" s="570"/>
      <c r="F186" s="317" t="s">
        <v>649</v>
      </c>
      <c r="G186" s="318"/>
      <c r="H186" s="571"/>
    </row>
    <row r="187" spans="1:8" ht="12.75">
      <c r="A187" s="570"/>
      <c r="B187" s="315" t="s">
        <v>650</v>
      </c>
      <c r="C187" s="319">
        <v>0</v>
      </c>
      <c r="D187" s="570"/>
      <c r="E187" s="570"/>
      <c r="F187" s="317" t="s">
        <v>651</v>
      </c>
      <c r="G187" s="318"/>
      <c r="H187" s="571"/>
    </row>
    <row r="188" spans="1:8" ht="12.75">
      <c r="A188" s="570"/>
      <c r="B188" s="315" t="s">
        <v>652</v>
      </c>
      <c r="C188" s="319">
        <v>0</v>
      </c>
      <c r="D188" s="570"/>
      <c r="E188" s="570"/>
      <c r="F188" s="317" t="s">
        <v>742</v>
      </c>
      <c r="G188" s="318"/>
      <c r="H188" s="571"/>
    </row>
    <row r="189" spans="1:8" ht="12.75">
      <c r="A189" s="570"/>
      <c r="B189" s="315" t="s">
        <v>653</v>
      </c>
      <c r="C189" s="316"/>
      <c r="D189" s="570"/>
      <c r="E189" s="570"/>
      <c r="F189" s="320" t="s">
        <v>654</v>
      </c>
      <c r="G189" s="318"/>
      <c r="H189" s="571"/>
    </row>
    <row r="190" spans="1:8" ht="12.75">
      <c r="A190" s="570"/>
      <c r="B190" s="315" t="s">
        <v>655</v>
      </c>
      <c r="C190" s="316"/>
      <c r="D190" s="570"/>
      <c r="E190" s="570"/>
      <c r="F190" s="317" t="s">
        <v>656</v>
      </c>
      <c r="G190" s="572"/>
      <c r="H190" s="571"/>
    </row>
    <row r="191" spans="1:8" ht="15">
      <c r="A191" s="570"/>
      <c r="B191" s="321"/>
      <c r="C191" s="322" t="s">
        <v>283</v>
      </c>
      <c r="D191" s="570"/>
      <c r="E191" s="570"/>
      <c r="F191" s="317" t="s">
        <v>642</v>
      </c>
      <c r="G191" s="573"/>
      <c r="H191" s="571"/>
    </row>
    <row r="192" spans="1:8" ht="15">
      <c r="A192" s="570"/>
      <c r="B192" s="321"/>
      <c r="C192" s="322" t="s">
        <v>284</v>
      </c>
      <c r="D192" s="570"/>
      <c r="E192" s="570"/>
      <c r="F192" s="317" t="s">
        <v>642</v>
      </c>
      <c r="G192" s="573"/>
      <c r="H192" s="571"/>
    </row>
    <row r="193" spans="1:8" ht="15">
      <c r="A193" s="570"/>
      <c r="B193" s="321"/>
      <c r="C193" s="345" t="s">
        <v>787</v>
      </c>
      <c r="D193" s="570"/>
      <c r="E193" s="570"/>
      <c r="F193" s="317" t="s">
        <v>642</v>
      </c>
      <c r="G193" s="573"/>
      <c r="H193" s="571"/>
    </row>
    <row r="194" spans="1:8" ht="15">
      <c r="A194" s="570"/>
      <c r="B194" s="321"/>
      <c r="C194" s="345" t="s">
        <v>788</v>
      </c>
      <c r="D194" s="570"/>
      <c r="E194" s="570"/>
      <c r="F194" s="317" t="s">
        <v>642</v>
      </c>
      <c r="G194" s="573"/>
      <c r="H194" s="324" t="s">
        <v>642</v>
      </c>
    </row>
    <row r="195" spans="1:8" ht="15">
      <c r="A195" s="570"/>
      <c r="B195" s="321"/>
      <c r="C195" s="345" t="s">
        <v>789</v>
      </c>
      <c r="D195" s="570"/>
      <c r="E195" s="570"/>
      <c r="F195" s="317" t="s">
        <v>642</v>
      </c>
      <c r="G195" s="573"/>
      <c r="H195" s="324" t="s">
        <v>642</v>
      </c>
    </row>
    <row r="196" spans="1:8" ht="15">
      <c r="A196" s="570"/>
      <c r="B196" s="321"/>
      <c r="C196" s="346"/>
      <c r="D196" s="570"/>
      <c r="E196" s="570"/>
      <c r="F196" s="325" t="s">
        <v>642</v>
      </c>
      <c r="G196" s="574"/>
      <c r="H196" s="324" t="s">
        <v>642</v>
      </c>
    </row>
    <row r="197" spans="1:8" ht="13.5" thickBot="1">
      <c r="A197" s="326" t="s">
        <v>642</v>
      </c>
      <c r="B197" s="315" t="s">
        <v>642</v>
      </c>
      <c r="C197" s="323"/>
      <c r="D197" s="311" t="s">
        <v>642</v>
      </c>
      <c r="E197" s="326" t="s">
        <v>642</v>
      </c>
      <c r="F197" s="327" t="s">
        <v>642</v>
      </c>
      <c r="G197" s="326"/>
      <c r="H197" s="328" t="s">
        <v>642</v>
      </c>
    </row>
    <row r="198" spans="1:8" ht="12.75">
      <c r="A198" s="308" t="s">
        <v>642</v>
      </c>
      <c r="B198" s="309" t="s">
        <v>644</v>
      </c>
      <c r="C198" s="310"/>
      <c r="D198" s="308" t="s">
        <v>642</v>
      </c>
      <c r="E198" s="308" t="s">
        <v>642</v>
      </c>
      <c r="F198" s="329"/>
      <c r="G198" s="329"/>
      <c r="H198" s="308" t="s">
        <v>642</v>
      </c>
    </row>
    <row r="199" spans="1:8" ht="12.75">
      <c r="A199" s="570" t="s">
        <v>642</v>
      </c>
      <c r="B199" s="315" t="s">
        <v>646</v>
      </c>
      <c r="C199" s="316"/>
      <c r="D199" s="570" t="s">
        <v>642</v>
      </c>
      <c r="E199" s="570" t="s">
        <v>642</v>
      </c>
      <c r="F199" s="330" t="s">
        <v>647</v>
      </c>
      <c r="G199" s="318"/>
      <c r="H199" s="571" t="s">
        <v>642</v>
      </c>
    </row>
    <row r="200" spans="1:8" ht="12.75">
      <c r="A200" s="570"/>
      <c r="B200" s="315" t="s">
        <v>648</v>
      </c>
      <c r="C200" s="319">
        <v>0</v>
      </c>
      <c r="D200" s="570"/>
      <c r="E200" s="570"/>
      <c r="F200" s="330" t="s">
        <v>649</v>
      </c>
      <c r="G200" s="318"/>
      <c r="H200" s="571"/>
    </row>
    <row r="201" spans="1:8" ht="12.75">
      <c r="A201" s="570"/>
      <c r="B201" s="315" t="s">
        <v>650</v>
      </c>
      <c r="C201" s="319">
        <v>0</v>
      </c>
      <c r="D201" s="570"/>
      <c r="E201" s="570"/>
      <c r="F201" s="330" t="s">
        <v>651</v>
      </c>
      <c r="G201" s="318"/>
      <c r="H201" s="571"/>
    </row>
    <row r="202" spans="1:8" ht="12.75">
      <c r="A202" s="570"/>
      <c r="B202" s="315" t="s">
        <v>652</v>
      </c>
      <c r="C202" s="319">
        <v>0</v>
      </c>
      <c r="D202" s="570"/>
      <c r="E202" s="570"/>
      <c r="F202" s="330" t="s">
        <v>742</v>
      </c>
      <c r="G202" s="318"/>
      <c r="H202" s="571"/>
    </row>
    <row r="203" spans="1:8" ht="12.75">
      <c r="A203" s="570"/>
      <c r="B203" s="315" t="s">
        <v>653</v>
      </c>
      <c r="C203" s="316"/>
      <c r="D203" s="570"/>
      <c r="E203" s="570"/>
      <c r="F203" s="331" t="s">
        <v>654</v>
      </c>
      <c r="G203" s="318"/>
      <c r="H203" s="571"/>
    </row>
    <row r="204" spans="1:8" ht="12.75">
      <c r="A204" s="570"/>
      <c r="B204" s="315" t="s">
        <v>655</v>
      </c>
      <c r="C204" s="316"/>
      <c r="D204" s="570"/>
      <c r="E204" s="570"/>
      <c r="F204" s="330" t="s">
        <v>656</v>
      </c>
      <c r="G204" s="572"/>
      <c r="H204" s="571"/>
    </row>
    <row r="205" spans="1:8" ht="15">
      <c r="A205" s="570"/>
      <c r="B205" s="321"/>
      <c r="C205" s="322" t="s">
        <v>283</v>
      </c>
      <c r="D205" s="570"/>
      <c r="E205" s="570"/>
      <c r="F205" s="330" t="s">
        <v>642</v>
      </c>
      <c r="G205" s="573"/>
      <c r="H205" s="571"/>
    </row>
    <row r="206" spans="1:8" ht="15">
      <c r="A206" s="570"/>
      <c r="B206" s="321"/>
      <c r="C206" s="322" t="s">
        <v>284</v>
      </c>
      <c r="D206" s="570"/>
      <c r="E206" s="570"/>
      <c r="F206" s="330" t="s">
        <v>642</v>
      </c>
      <c r="G206" s="573"/>
      <c r="H206" s="571"/>
    </row>
    <row r="207" spans="1:8" ht="15">
      <c r="A207" s="570"/>
      <c r="B207" s="321"/>
      <c r="C207" s="345" t="s">
        <v>787</v>
      </c>
      <c r="D207" s="570"/>
      <c r="E207" s="570"/>
      <c r="F207" s="330" t="s">
        <v>642</v>
      </c>
      <c r="G207" s="573"/>
      <c r="H207" s="571"/>
    </row>
    <row r="208" spans="1:8" ht="15">
      <c r="A208" s="570"/>
      <c r="B208" s="321"/>
      <c r="C208" s="345" t="s">
        <v>788</v>
      </c>
      <c r="D208" s="570"/>
      <c r="E208" s="570"/>
      <c r="F208" s="330" t="s">
        <v>642</v>
      </c>
      <c r="G208" s="573"/>
      <c r="H208" s="312" t="s">
        <v>642</v>
      </c>
    </row>
    <row r="209" spans="1:8" ht="15">
      <c r="A209" s="570"/>
      <c r="B209" s="321"/>
      <c r="C209" s="345" t="s">
        <v>789</v>
      </c>
      <c r="D209" s="570"/>
      <c r="E209" s="570"/>
      <c r="F209" s="330"/>
      <c r="G209" s="573"/>
      <c r="H209" s="312"/>
    </row>
    <row r="210" spans="1:8" ht="15">
      <c r="A210" s="570"/>
      <c r="B210" s="321"/>
      <c r="C210" s="346"/>
      <c r="D210" s="570"/>
      <c r="E210" s="570"/>
      <c r="F210" s="330" t="s">
        <v>642</v>
      </c>
      <c r="G210" s="574"/>
      <c r="H210" s="312" t="s">
        <v>642</v>
      </c>
    </row>
    <row r="211" spans="1:8" ht="13.5" thickBot="1">
      <c r="A211" s="326" t="s">
        <v>642</v>
      </c>
      <c r="B211" s="327"/>
      <c r="C211" s="328" t="s">
        <v>642</v>
      </c>
      <c r="D211" s="326" t="s">
        <v>642</v>
      </c>
      <c r="E211" s="326" t="s">
        <v>642</v>
      </c>
      <c r="F211" s="326" t="s">
        <v>642</v>
      </c>
      <c r="G211" s="326"/>
      <c r="H211" s="326" t="s">
        <v>642</v>
      </c>
    </row>
  </sheetData>
  <sheetProtection password="CAB1" sheet="1" objects="1" scenarios="1" selectLockedCells="1"/>
  <mergeCells count="86">
    <mergeCell ref="A115:A126"/>
    <mergeCell ref="D115:D126"/>
    <mergeCell ref="E115:E126"/>
    <mergeCell ref="H115:H123"/>
    <mergeCell ref="G120:G126"/>
    <mergeCell ref="A101:A112"/>
    <mergeCell ref="D101:D112"/>
    <mergeCell ref="E101:E112"/>
    <mergeCell ref="H101:H109"/>
    <mergeCell ref="G106:G112"/>
    <mergeCell ref="A87:A98"/>
    <mergeCell ref="D87:D98"/>
    <mergeCell ref="E87:E98"/>
    <mergeCell ref="H87:H95"/>
    <mergeCell ref="G92:G98"/>
    <mergeCell ref="A73:A84"/>
    <mergeCell ref="D73:D84"/>
    <mergeCell ref="E73:E84"/>
    <mergeCell ref="H73:H81"/>
    <mergeCell ref="G78:G84"/>
    <mergeCell ref="A59:A70"/>
    <mergeCell ref="D59:D70"/>
    <mergeCell ref="E59:E70"/>
    <mergeCell ref="H59:H67"/>
    <mergeCell ref="G64:G70"/>
    <mergeCell ref="A45:A56"/>
    <mergeCell ref="D45:D56"/>
    <mergeCell ref="E45:E56"/>
    <mergeCell ref="H45:H53"/>
    <mergeCell ref="G50:G56"/>
    <mergeCell ref="A1:H1"/>
    <mergeCell ref="A2:H2"/>
    <mergeCell ref="A3:H3"/>
    <mergeCell ref="A4:H4"/>
    <mergeCell ref="C5:E5"/>
    <mergeCell ref="A31:A42"/>
    <mergeCell ref="D31:D42"/>
    <mergeCell ref="E31:E42"/>
    <mergeCell ref="C9:E9"/>
    <mergeCell ref="C10:E10"/>
    <mergeCell ref="C11:E11"/>
    <mergeCell ref="C12:E12"/>
    <mergeCell ref="A17:A28"/>
    <mergeCell ref="D17:D28"/>
    <mergeCell ref="E17:E28"/>
    <mergeCell ref="G22:G28"/>
    <mergeCell ref="G36:G42"/>
    <mergeCell ref="H17:H25"/>
    <mergeCell ref="H31:H39"/>
    <mergeCell ref="H6:H14"/>
    <mergeCell ref="B6:E6"/>
    <mergeCell ref="B7:E7"/>
    <mergeCell ref="B8:E8"/>
    <mergeCell ref="B13:C15"/>
    <mergeCell ref="D13:D15"/>
    <mergeCell ref="E13:E15"/>
    <mergeCell ref="A129:A140"/>
    <mergeCell ref="D129:D140"/>
    <mergeCell ref="E129:E140"/>
    <mergeCell ref="H129:H137"/>
    <mergeCell ref="G134:G140"/>
    <mergeCell ref="A143:A154"/>
    <mergeCell ref="D143:D154"/>
    <mergeCell ref="E143:E154"/>
    <mergeCell ref="H143:H151"/>
    <mergeCell ref="G148:G154"/>
    <mergeCell ref="A157:A168"/>
    <mergeCell ref="D157:D168"/>
    <mergeCell ref="E157:E168"/>
    <mergeCell ref="H157:H165"/>
    <mergeCell ref="G162:G168"/>
    <mergeCell ref="A171:A182"/>
    <mergeCell ref="D171:D182"/>
    <mergeCell ref="E171:E182"/>
    <mergeCell ref="H171:H179"/>
    <mergeCell ref="G176:G182"/>
    <mergeCell ref="A185:A196"/>
    <mergeCell ref="D185:D196"/>
    <mergeCell ref="E185:E196"/>
    <mergeCell ref="H185:H193"/>
    <mergeCell ref="G190:G196"/>
    <mergeCell ref="A199:A210"/>
    <mergeCell ref="D199:D210"/>
    <mergeCell ref="E199:E210"/>
    <mergeCell ref="H199:H207"/>
    <mergeCell ref="G204:G210"/>
  </mergeCells>
  <printOptions horizontalCentered="1" verticalCentered="1"/>
  <pageMargins left="0.5" right="0.5" top="0.75" bottom="0.75" header="0.5" footer="0.5"/>
  <pageSetup fitToHeight="3" horizontalDpi="600" verticalDpi="600" orientation="landscape" scale="76" r:id="rId2"/>
  <rowBreaks count="4" manualBreakCount="4">
    <brk id="43" max="255" man="1"/>
    <brk id="85" max="255" man="1"/>
    <brk id="127" max="255" man="1"/>
    <brk id="169" max="255" man="1"/>
  </rowBreak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M11" sqref="M11"/>
    </sheetView>
  </sheetViews>
  <sheetFormatPr defaultColWidth="9.140625" defaultRowHeight="12.75"/>
  <cols>
    <col min="1" max="16384" width="9.140625" style="376" customWidth="1"/>
  </cols>
  <sheetData/>
  <sheetProtection password="CAB1" sheet="1" objects="1" scenarios="1" selectLockedCells="1" selectUnlockedCells="1"/>
  <printOptions/>
  <pageMargins left="0.75" right="0.75" top="1" bottom="1" header="0.5" footer="0.5"/>
  <pageSetup fitToHeight="1" fitToWidth="1" horizontalDpi="600" verticalDpi="600" orientation="portrait" scale="99" r:id="rId3"/>
  <legacyDrawing r:id="rId2"/>
  <oleObjects>
    <oleObject progId="Word.Document.8" shapeId="654273" r:id="rId1"/>
  </oleObjects>
</worksheet>
</file>

<file path=xl/worksheets/sheet8.xml><?xml version="1.0" encoding="utf-8"?>
<worksheet xmlns="http://schemas.openxmlformats.org/spreadsheetml/2006/main" xmlns:r="http://schemas.openxmlformats.org/officeDocument/2006/relationships">
  <dimension ref="I2:I2"/>
  <sheetViews>
    <sheetView showGridLines="0" workbookViewId="0" topLeftCell="A1">
      <selection activeCell="L35" sqref="L35"/>
    </sheetView>
  </sheetViews>
  <sheetFormatPr defaultColWidth="9.140625" defaultRowHeight="12.75"/>
  <cols>
    <col min="1" max="1" width="15.421875" style="376" customWidth="1"/>
    <col min="2" max="16384" width="9.140625" style="376" customWidth="1"/>
  </cols>
  <sheetData>
    <row r="2" ht="15.75">
      <c r="I2" s="426" t="s">
        <v>785</v>
      </c>
    </row>
    <row r="5" ht="7.5" customHeight="1"/>
    <row r="6" ht="39.75" customHeight="1"/>
    <row r="7" ht="53.25" customHeight="1"/>
    <row r="8" ht="51" customHeight="1"/>
    <row r="9" ht="29.25" customHeight="1"/>
    <row r="10" ht="53.25" customHeight="1"/>
    <row r="11" ht="66.75" customHeight="1"/>
    <row r="12" ht="40.5" customHeight="1"/>
    <row r="13" ht="41.25" customHeight="1"/>
    <row r="14" ht="54" customHeight="1"/>
    <row r="15" ht="54.75" customHeight="1"/>
    <row r="16" ht="17.25" customHeight="1"/>
    <row r="17" ht="42" customHeight="1"/>
    <row r="18" ht="43.5" customHeight="1"/>
    <row r="19" ht="17.25" customHeight="1"/>
    <row r="20" ht="55.5" customHeight="1"/>
    <row r="21" ht="54" customHeight="1"/>
    <row r="22" ht="28.5" customHeight="1"/>
    <row r="23" ht="30.75" customHeight="1"/>
    <row r="24" ht="18" customHeight="1"/>
    <row r="25" ht="29.25" customHeight="1"/>
    <row r="26" ht="18.75" customHeight="1"/>
    <row r="27" ht="29.25" customHeight="1"/>
    <row r="28" ht="30.75" customHeight="1"/>
    <row r="29" ht="33.75" customHeight="1"/>
    <row r="30" ht="41.25" customHeight="1"/>
    <row r="31" ht="42.75" customHeight="1"/>
    <row r="32" ht="54" customHeight="1"/>
    <row r="33" ht="42.75" customHeight="1"/>
    <row r="34" ht="12.75"/>
    <row r="35" ht="12.75"/>
    <row r="36" ht="12.75"/>
    <row r="37" ht="12.75"/>
    <row r="38" ht="12.75"/>
    <row r="39" ht="12.75"/>
    <row r="40" ht="12.75"/>
    <row r="41"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sheetData>
  <sheetProtection password="CAB1" sheet="1" objects="1" scenarios="1" selectLockedCells="1" selectUnlockedCells="1"/>
  <printOptions/>
  <pageMargins left="0.5" right="0.5" top="1" bottom="1" header="0.5" footer="0.5"/>
  <pageSetup horizontalDpi="600" verticalDpi="600" orientation="portrait" r:id="rId5"/>
  <legacyDrawing r:id="rId4"/>
  <oleObjects>
    <oleObject progId="Word.Document.8" shapeId="722654" r:id="rId1"/>
    <oleObject progId="Word.Document.8" shapeId="722655" r:id="rId2"/>
    <oleObject progId="Word.Document.8" shapeId="722656" r:id="rId3"/>
  </oleObjects>
</worksheet>
</file>

<file path=xl/worksheets/sheet9.xml><?xml version="1.0" encoding="utf-8"?>
<worksheet xmlns="http://schemas.openxmlformats.org/spreadsheetml/2006/main" xmlns:r="http://schemas.openxmlformats.org/officeDocument/2006/relationships">
  <dimension ref="A1:I33"/>
  <sheetViews>
    <sheetView workbookViewId="0" topLeftCell="A1">
      <selection activeCell="C4" sqref="C4:H4"/>
    </sheetView>
  </sheetViews>
  <sheetFormatPr defaultColWidth="9.140625" defaultRowHeight="12.75"/>
  <cols>
    <col min="1" max="5" width="9.140625" style="376" customWidth="1"/>
    <col min="6" max="6" width="12.00390625" style="376" customWidth="1"/>
    <col min="7" max="8" width="9.140625" style="376" customWidth="1"/>
    <col min="9" max="9" width="19.140625" style="376" customWidth="1"/>
    <col min="10" max="16384" width="9.140625" style="376" customWidth="1"/>
  </cols>
  <sheetData>
    <row r="1" spans="1:9" ht="15.75">
      <c r="A1" s="396" t="s">
        <v>743</v>
      </c>
      <c r="I1" s="426" t="s">
        <v>744</v>
      </c>
    </row>
    <row r="2" ht="15.75">
      <c r="A2" s="396" t="s">
        <v>745</v>
      </c>
    </row>
    <row r="4" spans="1:8" ht="12.75">
      <c r="A4" s="376" t="s">
        <v>746</v>
      </c>
      <c r="C4" s="608"/>
      <c r="D4" s="608"/>
      <c r="E4" s="608"/>
      <c r="F4" s="608"/>
      <c r="G4" s="608"/>
      <c r="H4" s="608"/>
    </row>
    <row r="5" spans="1:8" ht="12.75">
      <c r="A5" s="376" t="s">
        <v>80</v>
      </c>
      <c r="C5" s="608"/>
      <c r="D5" s="608"/>
      <c r="E5" s="608"/>
      <c r="F5" s="608"/>
      <c r="G5" s="608"/>
      <c r="H5" s="608"/>
    </row>
    <row r="6" ht="12.75">
      <c r="A6" s="376" t="s">
        <v>747</v>
      </c>
    </row>
    <row r="7" spans="3:4" ht="12.75">
      <c r="C7" s="427"/>
      <c r="D7" s="376" t="s">
        <v>748</v>
      </c>
    </row>
    <row r="8" spans="3:4" ht="12.75">
      <c r="C8" s="427"/>
      <c r="D8" s="376" t="s">
        <v>749</v>
      </c>
    </row>
    <row r="9" spans="3:4" ht="12.75">
      <c r="C9" s="427"/>
      <c r="D9" s="376" t="s">
        <v>750</v>
      </c>
    </row>
    <row r="10" spans="3:4" ht="12.75">
      <c r="C10" s="427"/>
      <c r="D10" s="376" t="s">
        <v>751</v>
      </c>
    </row>
    <row r="11" spans="3:4" ht="12.75">
      <c r="C11" s="427"/>
      <c r="D11" s="376" t="s">
        <v>752</v>
      </c>
    </row>
    <row r="12" ht="14.25">
      <c r="I12" s="428"/>
    </row>
    <row r="13" spans="1:9" ht="12.75" customHeight="1">
      <c r="A13" s="615" t="s">
        <v>753</v>
      </c>
      <c r="B13" s="615"/>
      <c r="C13" s="615"/>
      <c r="D13" s="615"/>
      <c r="E13" s="615"/>
      <c r="F13" s="615"/>
      <c r="G13" s="615" t="s">
        <v>754</v>
      </c>
      <c r="H13" s="615"/>
      <c r="I13" s="394" t="s">
        <v>755</v>
      </c>
    </row>
    <row r="14" spans="1:9" ht="12.75" customHeight="1">
      <c r="A14" s="611" t="s">
        <v>756</v>
      </c>
      <c r="B14" s="616"/>
      <c r="C14" s="616"/>
      <c r="D14" s="616"/>
      <c r="E14" s="616"/>
      <c r="F14" s="612"/>
      <c r="G14" s="611" t="s">
        <v>757</v>
      </c>
      <c r="H14" s="612"/>
      <c r="I14" s="429"/>
    </row>
    <row r="15" spans="1:9" ht="12.75" customHeight="1">
      <c r="A15" s="430" t="s">
        <v>667</v>
      </c>
      <c r="B15" s="617" t="s">
        <v>758</v>
      </c>
      <c r="C15" s="617"/>
      <c r="D15" s="617"/>
      <c r="E15" s="617"/>
      <c r="F15" s="618"/>
      <c r="G15" s="398"/>
      <c r="H15" s="431"/>
      <c r="I15" s="432"/>
    </row>
    <row r="16" spans="1:9" ht="12.75" customHeight="1">
      <c r="A16" s="433" t="s">
        <v>670</v>
      </c>
      <c r="B16" s="619" t="s">
        <v>759</v>
      </c>
      <c r="C16" s="619"/>
      <c r="D16" s="619"/>
      <c r="E16" s="619"/>
      <c r="F16" s="620"/>
      <c r="G16" s="400"/>
      <c r="H16" s="434"/>
      <c r="I16" s="435"/>
    </row>
    <row r="17" spans="1:9" ht="12.75" customHeight="1">
      <c r="A17" s="621" t="s">
        <v>760</v>
      </c>
      <c r="B17" s="622"/>
      <c r="C17" s="622"/>
      <c r="D17" s="622"/>
      <c r="E17" s="622"/>
      <c r="F17" s="623"/>
      <c r="G17" s="436" t="s">
        <v>761</v>
      </c>
      <c r="H17" s="437"/>
      <c r="I17" s="435"/>
    </row>
    <row r="18" spans="1:9" ht="12.75" customHeight="1">
      <c r="A18" s="611" t="s">
        <v>762</v>
      </c>
      <c r="B18" s="616"/>
      <c r="C18" s="616"/>
      <c r="D18" s="616"/>
      <c r="E18" s="616"/>
      <c r="F18" s="612"/>
      <c r="G18" s="611"/>
      <c r="H18" s="612"/>
      <c r="I18" s="429"/>
    </row>
    <row r="19" spans="1:9" ht="26.25" customHeight="1">
      <c r="A19" s="438" t="s">
        <v>667</v>
      </c>
      <c r="B19" s="609" t="s">
        <v>763</v>
      </c>
      <c r="C19" s="609"/>
      <c r="D19" s="609"/>
      <c r="E19" s="609"/>
      <c r="F19" s="610"/>
      <c r="G19" s="613" t="s">
        <v>764</v>
      </c>
      <c r="H19" s="614"/>
      <c r="I19" s="432"/>
    </row>
    <row r="20" spans="1:9" ht="26.25" customHeight="1">
      <c r="A20" s="438" t="s">
        <v>670</v>
      </c>
      <c r="B20" s="609" t="s">
        <v>763</v>
      </c>
      <c r="C20" s="609"/>
      <c r="D20" s="609"/>
      <c r="E20" s="609"/>
      <c r="F20" s="610"/>
      <c r="G20" s="613" t="s">
        <v>764</v>
      </c>
      <c r="H20" s="614"/>
      <c r="I20" s="432"/>
    </row>
    <row r="21" spans="1:9" ht="12.75" customHeight="1">
      <c r="A21" s="439"/>
      <c r="B21" s="440"/>
      <c r="C21" s="440"/>
      <c r="D21" s="440"/>
      <c r="E21" s="440"/>
      <c r="F21" s="441"/>
      <c r="G21" s="398"/>
      <c r="H21" s="431"/>
      <c r="I21" s="442"/>
    </row>
    <row r="22" spans="1:9" ht="12.75" customHeight="1">
      <c r="A22" s="430" t="s">
        <v>671</v>
      </c>
      <c r="B22" s="399" t="s">
        <v>765</v>
      </c>
      <c r="C22" s="399"/>
      <c r="D22" s="399"/>
      <c r="E22" s="399"/>
      <c r="F22" s="431"/>
      <c r="G22" s="398"/>
      <c r="H22" s="431"/>
      <c r="I22" s="442"/>
    </row>
    <row r="23" spans="1:9" ht="40.5" customHeight="1">
      <c r="A23" s="398"/>
      <c r="B23" s="443" t="s">
        <v>766</v>
      </c>
      <c r="C23" s="609" t="s">
        <v>767</v>
      </c>
      <c r="D23" s="609"/>
      <c r="E23" s="609"/>
      <c r="F23" s="610"/>
      <c r="G23" s="624" t="s">
        <v>768</v>
      </c>
      <c r="H23" s="614"/>
      <c r="I23" s="432"/>
    </row>
    <row r="24" spans="1:9" ht="27" customHeight="1">
      <c r="A24" s="398"/>
      <c r="B24" s="443" t="s">
        <v>766</v>
      </c>
      <c r="C24" s="609" t="s">
        <v>769</v>
      </c>
      <c r="D24" s="609"/>
      <c r="E24" s="609"/>
      <c r="F24" s="610"/>
      <c r="G24" s="613" t="s">
        <v>770</v>
      </c>
      <c r="H24" s="614"/>
      <c r="I24" s="432"/>
    </row>
    <row r="25" spans="1:9" ht="12.75" customHeight="1">
      <c r="A25" s="398"/>
      <c r="B25" s="399"/>
      <c r="C25" s="444" t="s">
        <v>771</v>
      </c>
      <c r="D25" s="617" t="s">
        <v>772</v>
      </c>
      <c r="E25" s="617"/>
      <c r="F25" s="618"/>
      <c r="G25" s="398"/>
      <c r="H25" s="431"/>
      <c r="I25" s="442"/>
    </row>
    <row r="26" spans="1:9" ht="12.75" customHeight="1">
      <c r="A26" s="400"/>
      <c r="B26" s="401"/>
      <c r="C26" s="445" t="s">
        <v>771</v>
      </c>
      <c r="D26" s="401" t="s">
        <v>773</v>
      </c>
      <c r="E26" s="401"/>
      <c r="F26" s="434"/>
      <c r="G26" s="400"/>
      <c r="H26" s="434"/>
      <c r="I26" s="446"/>
    </row>
    <row r="27" spans="1:9" ht="27.75" customHeight="1">
      <c r="A27" s="625" t="s">
        <v>774</v>
      </c>
      <c r="B27" s="626"/>
      <c r="C27" s="626"/>
      <c r="D27" s="626"/>
      <c r="E27" s="626"/>
      <c r="F27" s="626"/>
      <c r="G27" s="627" t="s">
        <v>775</v>
      </c>
      <c r="H27" s="628"/>
      <c r="I27" s="447"/>
    </row>
    <row r="28" spans="1:9" ht="12.75" customHeight="1">
      <c r="A28" s="611" t="s">
        <v>776</v>
      </c>
      <c r="B28" s="616"/>
      <c r="C28" s="616"/>
      <c r="D28" s="616"/>
      <c r="E28" s="616"/>
      <c r="F28" s="616"/>
      <c r="G28" s="627" t="s">
        <v>777</v>
      </c>
      <c r="H28" s="628"/>
      <c r="I28" s="429"/>
    </row>
    <row r="29" spans="1:9" ht="26.25" customHeight="1">
      <c r="A29" s="398"/>
      <c r="B29" s="443" t="s">
        <v>766</v>
      </c>
      <c r="C29" s="609" t="s">
        <v>778</v>
      </c>
      <c r="D29" s="609"/>
      <c r="E29" s="609"/>
      <c r="F29" s="609"/>
      <c r="G29" s="398"/>
      <c r="H29" s="431"/>
      <c r="I29" s="432"/>
    </row>
    <row r="30" spans="1:9" ht="27.75" customHeight="1">
      <c r="A30" s="400"/>
      <c r="B30" s="443" t="s">
        <v>766</v>
      </c>
      <c r="C30" s="609" t="s">
        <v>779</v>
      </c>
      <c r="D30" s="609"/>
      <c r="E30" s="609"/>
      <c r="F30" s="609"/>
      <c r="G30" s="400"/>
      <c r="H30" s="434"/>
      <c r="I30" s="446"/>
    </row>
    <row r="31" spans="1:9" ht="27" customHeight="1">
      <c r="A31" s="629" t="s">
        <v>780</v>
      </c>
      <c r="B31" s="630"/>
      <c r="C31" s="630"/>
      <c r="D31" s="630"/>
      <c r="E31" s="630"/>
      <c r="F31" s="630"/>
      <c r="G31" s="627" t="s">
        <v>781</v>
      </c>
      <c r="H31" s="628"/>
      <c r="I31" s="447"/>
    </row>
    <row r="32" spans="1:9" ht="13.5" customHeight="1">
      <c r="A32" s="629" t="s">
        <v>782</v>
      </c>
      <c r="B32" s="630"/>
      <c r="C32" s="630"/>
      <c r="D32" s="630"/>
      <c r="E32" s="630"/>
      <c r="F32" s="630"/>
      <c r="G32" s="627" t="s">
        <v>783</v>
      </c>
      <c r="H32" s="628"/>
      <c r="I32" s="606"/>
    </row>
    <row r="33" spans="1:9" ht="12.75" customHeight="1">
      <c r="A33" s="400"/>
      <c r="B33" s="448" t="s">
        <v>766</v>
      </c>
      <c r="C33" s="631" t="s">
        <v>784</v>
      </c>
      <c r="D33" s="631"/>
      <c r="E33" s="631"/>
      <c r="F33" s="631"/>
      <c r="G33" s="400"/>
      <c r="H33" s="434"/>
      <c r="I33" s="607"/>
    </row>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sheetData>
  <sheetProtection password="CAB1" sheet="1" objects="1" scenarios="1" selectLockedCells="1"/>
  <mergeCells count="32">
    <mergeCell ref="A31:F31"/>
    <mergeCell ref="G31:H31"/>
    <mergeCell ref="A32:F32"/>
    <mergeCell ref="C33:F33"/>
    <mergeCell ref="G32:H32"/>
    <mergeCell ref="A28:F28"/>
    <mergeCell ref="C29:F29"/>
    <mergeCell ref="C30:F30"/>
    <mergeCell ref="G28:H28"/>
    <mergeCell ref="D25:F25"/>
    <mergeCell ref="G23:H23"/>
    <mergeCell ref="G24:H24"/>
    <mergeCell ref="A27:F27"/>
    <mergeCell ref="G27:H27"/>
    <mergeCell ref="B15:F15"/>
    <mergeCell ref="B16:F16"/>
    <mergeCell ref="A17:F17"/>
    <mergeCell ref="A18:F18"/>
    <mergeCell ref="A13:F13"/>
    <mergeCell ref="G13:H13"/>
    <mergeCell ref="A14:F14"/>
    <mergeCell ref="G14:H14"/>
    <mergeCell ref="I32:I33"/>
    <mergeCell ref="C4:H4"/>
    <mergeCell ref="C5:H5"/>
    <mergeCell ref="C23:F23"/>
    <mergeCell ref="C24:F24"/>
    <mergeCell ref="G18:H18"/>
    <mergeCell ref="G19:H19"/>
    <mergeCell ref="G20:H20"/>
    <mergeCell ref="B19:F19"/>
    <mergeCell ref="B20:F20"/>
  </mergeCells>
  <printOptions/>
  <pageMargins left="0.5" right="0.5" top="1" bottom="1"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MManalo</cp:lastModifiedBy>
  <cp:lastPrinted>2008-05-28T22:10:49Z</cp:lastPrinted>
  <dcterms:created xsi:type="dcterms:W3CDTF">2006-02-08T00:01:46Z</dcterms:created>
  <dcterms:modified xsi:type="dcterms:W3CDTF">2008-10-14T17:21:02Z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